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АКТ 2020 г" sheetId="4" r:id="rId1"/>
  </sheets>
  <externalReferences>
    <externalReference r:id="rId2"/>
    <externalReference r:id="rId3"/>
  </externalReferences>
  <definedNames>
    <definedName name="god">[1]Титульный!$F$10</definedName>
  </definedNames>
  <calcPr calcId="124519"/>
</workbook>
</file>

<file path=xl/calcChain.xml><?xml version="1.0" encoding="utf-8"?>
<calcChain xmlns="http://schemas.openxmlformats.org/spreadsheetml/2006/main">
  <c r="D101" i="4"/>
  <c r="E101"/>
  <c r="E83"/>
  <c r="E159" s="1"/>
  <c r="D83"/>
  <c r="E75"/>
  <c r="D75"/>
  <c r="E48"/>
  <c r="E47"/>
  <c r="D47"/>
  <c r="D159" s="1"/>
  <c r="E13"/>
  <c r="E12" s="1"/>
  <c r="D13"/>
  <c r="D12" s="1"/>
  <c r="F111"/>
  <c r="F112"/>
  <c r="F113"/>
  <c r="F114"/>
  <c r="F115"/>
  <c r="F116"/>
  <c r="F110"/>
  <c r="F82"/>
  <c r="F69"/>
  <c r="F31"/>
  <c r="F32"/>
  <c r="F33"/>
  <c r="F34"/>
  <c r="F35"/>
  <c r="F36"/>
  <c r="F37"/>
  <c r="F38"/>
  <c r="F39"/>
  <c r="F40"/>
  <c r="F41"/>
  <c r="F42"/>
  <c r="F43"/>
  <c r="F44"/>
  <c r="F30"/>
  <c r="F47" l="1"/>
  <c r="F171"/>
  <c r="F81"/>
  <c r="F80"/>
  <c r="F75"/>
  <c r="F182"/>
  <c r="F181"/>
  <c r="F180"/>
  <c r="F179"/>
  <c r="F177"/>
  <c r="F176"/>
  <c r="F175"/>
  <c r="F174"/>
  <c r="F173"/>
  <c r="F172"/>
  <c r="F170"/>
  <c r="F169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08"/>
  <c r="F107"/>
  <c r="F106"/>
  <c r="F105" s="1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 s="1"/>
  <c r="F79"/>
  <c r="F78"/>
  <c r="F77"/>
  <c r="F76"/>
  <c r="E74"/>
  <c r="F74" s="1"/>
  <c r="D74"/>
  <c r="E73"/>
  <c r="F73" s="1"/>
  <c r="D73"/>
  <c r="F72"/>
  <c r="F71" s="1"/>
  <c r="F70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E45"/>
  <c r="D45"/>
  <c r="C45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5" s="1"/>
  <c r="F48" l="1"/>
</calcChain>
</file>

<file path=xl/sharedStrings.xml><?xml version="1.0" encoding="utf-8"?>
<sst xmlns="http://schemas.openxmlformats.org/spreadsheetml/2006/main" count="295" uniqueCount="277">
  <si>
    <t>НВВ содержания</t>
  </si>
  <si>
    <t>Кредиторская задолженность  на конец периода</t>
  </si>
  <si>
    <t>Кредиторская задолженность  на начало периода</t>
  </si>
  <si>
    <t>Дебиторская задолженность  на на конец периода.</t>
  </si>
  <si>
    <t>Дебиторская задолженность  на начало периода</t>
  </si>
  <si>
    <t>затраты на 1 У.Е., (тыс.руб./у.е.)</t>
  </si>
  <si>
    <t>количество условных единиц  НН</t>
  </si>
  <si>
    <t>количество условных единиц СН2</t>
  </si>
  <si>
    <t>количество условных единиц  СН1</t>
  </si>
  <si>
    <t>количество условных единиц  ВН</t>
  </si>
  <si>
    <t>протяженность  ВЛЭП,км</t>
  </si>
  <si>
    <t>протяженность  КЛЭП,км</t>
  </si>
  <si>
    <t>количество  ТП(тр-в), единиц</t>
  </si>
  <si>
    <t>Полная учетная стоимость ОФ, тыс.руб.</t>
  </si>
  <si>
    <t>ср.месячная зарплата, руб.</t>
  </si>
  <si>
    <t>численность,  (чел.)</t>
  </si>
  <si>
    <t xml:space="preserve"> Справочно</t>
  </si>
  <si>
    <t>налог на прибыль</t>
  </si>
  <si>
    <t>другие затраты (с расшифровкой)</t>
  </si>
  <si>
    <t>прибыль на поощрение</t>
  </si>
  <si>
    <t>услуги банка</t>
  </si>
  <si>
    <t>налог на имущество</t>
  </si>
  <si>
    <t>Прочие расходы, в т.ч.:</t>
  </si>
  <si>
    <t>Прочие доходы</t>
  </si>
  <si>
    <t>Прибыль(+), убыток(-)</t>
  </si>
  <si>
    <t>Избыток средств,полученный в предыдущем периоде регулирования</t>
  </si>
  <si>
    <t>Дополнительные средства для компенсации выпадающих по техприсоединению</t>
  </si>
  <si>
    <t>Недополученный по не зависящим причинам доход, в т.ч.</t>
  </si>
  <si>
    <t>подготовка кадров</t>
  </si>
  <si>
    <t>техосмотр а/транспорта</t>
  </si>
  <si>
    <t>услуги ж/д транспорта</t>
  </si>
  <si>
    <t>рекламные услуги</t>
  </si>
  <si>
    <t>услуги по выполнению функций исполнительного органа</t>
  </si>
  <si>
    <t>информационно-вычисл. обслуживание, юридические услуги</t>
  </si>
  <si>
    <t>транспортные услуги</t>
  </si>
  <si>
    <t>коммунальные услуги</t>
  </si>
  <si>
    <t>Услуги ведомственной охраны</t>
  </si>
  <si>
    <t>услуги связи</t>
  </si>
  <si>
    <t>пожарная охрана</t>
  </si>
  <si>
    <t>орг-я каналов передачи данных(Поток)</t>
  </si>
  <si>
    <t>техобсл.систем. водоснабж.и теплосн.</t>
  </si>
  <si>
    <t>почтовые расходы</t>
  </si>
  <si>
    <t>аудиторские услуги</t>
  </si>
  <si>
    <t>охрана труда</t>
  </si>
  <si>
    <t>лицензионные сборы</t>
  </si>
  <si>
    <t>услуги архива</t>
  </si>
  <si>
    <t>услуги по проверке и испытанию приборов учёта</t>
  </si>
  <si>
    <t>рем.техники,эл.сч.,обслуж.ККМ</t>
  </si>
  <si>
    <t>подписка</t>
  </si>
  <si>
    <t>профдезинфекция</t>
  </si>
  <si>
    <t>Услуги СМИ</t>
  </si>
  <si>
    <t>больничные листы</t>
  </si>
  <si>
    <t>НПФ</t>
  </si>
  <si>
    <t>Инвентарь( малоценное имущество, бытовая техника, электроприборы, инструмет)</t>
  </si>
  <si>
    <t>приобретение мебели</t>
  </si>
  <si>
    <t>материалы для хим.лаборатории</t>
  </si>
  <si>
    <t>канцелярско-типографические расходы</t>
  </si>
  <si>
    <t>производственный и хоз.инвентарь и хозрасходы</t>
  </si>
  <si>
    <t>командировочные</t>
  </si>
  <si>
    <t>представительские расходы</t>
  </si>
  <si>
    <t>Другие прочие расходы, в т.ч. :</t>
  </si>
  <si>
    <t>использование радиочастот</t>
  </si>
  <si>
    <t>аренда земли</t>
  </si>
  <si>
    <t>ИТ-услуги</t>
  </si>
  <si>
    <t>технический осмотр автотранспорта</t>
  </si>
  <si>
    <t>техническая инвентаризация недвижимого имущества, гос.регистрация прав на недвижимое имущество, межевание, постановка земельных участков на кадастровый учет</t>
  </si>
  <si>
    <t>инвестиции</t>
  </si>
  <si>
    <t>страхование имущества и транспорта</t>
  </si>
  <si>
    <t>транспортный налог</t>
  </si>
  <si>
    <t>земельный налог</t>
  </si>
  <si>
    <t>Налоги, в т.ч.:</t>
  </si>
  <si>
    <t xml:space="preserve">аренда имущества </t>
  </si>
  <si>
    <t>аренда автотранспорта</t>
  </si>
  <si>
    <t>Амортизация основных средств</t>
  </si>
  <si>
    <t>Арендная плата, в т.ч. :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</si>
  <si>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
по единой национальной (общероссийской) электрической сети</t>
  </si>
  <si>
    <t>плата за выбросы</t>
  </si>
  <si>
    <t>средства на НИОКР</t>
  </si>
  <si>
    <t>Прочие затраты, с расшифровкой</t>
  </si>
  <si>
    <t>Амортизация</t>
  </si>
  <si>
    <t>Отчисления на социальные нужды</t>
  </si>
  <si>
    <t>Затраты  на оплату  труда</t>
  </si>
  <si>
    <t>теплоэнергия</t>
  </si>
  <si>
    <t>Электроэнергия на  хоз. нужды</t>
  </si>
  <si>
    <t xml:space="preserve">Энергия </t>
  </si>
  <si>
    <t>тек.ремонт</t>
  </si>
  <si>
    <t xml:space="preserve">кап.ремонт  </t>
  </si>
  <si>
    <t>Работы  и услуги  произв. характера, в т.ч.:</t>
  </si>
  <si>
    <t>6.2</t>
  </si>
  <si>
    <t>ГСМ</t>
  </si>
  <si>
    <t>пополнение аварийного запаса</t>
  </si>
  <si>
    <t>ремонт оргтехники</t>
  </si>
  <si>
    <t>ремонт автотранспорта</t>
  </si>
  <si>
    <t>тек.ремонт  ОС, в т.:</t>
  </si>
  <si>
    <t>кап.ремонт  ОС, в т.ч:</t>
  </si>
  <si>
    <t>ремонтно-эксплуатационные нужды:</t>
  </si>
  <si>
    <t xml:space="preserve">  Вспомогательные материалы, в т.ч.;</t>
  </si>
  <si>
    <t>6.1</t>
  </si>
  <si>
    <t>Расходы на содержание, в том числе:</t>
  </si>
  <si>
    <t>Энергия на технологические цели (на компенсацию нормативных потерь)</t>
  </si>
  <si>
    <t>2.4</t>
  </si>
  <si>
    <t>2.3</t>
  </si>
  <si>
    <t>2.2</t>
  </si>
  <si>
    <t>2.1</t>
  </si>
  <si>
    <t xml:space="preserve">Расходы на услуги по передаче  </t>
  </si>
  <si>
    <t>1.2.11</t>
  </si>
  <si>
    <t>1.2.9</t>
  </si>
  <si>
    <t>1.2.8</t>
  </si>
  <si>
    <t>1.2.7</t>
  </si>
  <si>
    <t>1.2.6</t>
  </si>
  <si>
    <t>1.2.5</t>
  </si>
  <si>
    <t>1.2.4</t>
  </si>
  <si>
    <t>1.2.3</t>
  </si>
  <si>
    <t>1.2.2</t>
  </si>
  <si>
    <t xml:space="preserve">от сетевых организаций </t>
  </si>
  <si>
    <t>1.2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</si>
  <si>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</si>
  <si>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1.1.11.5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</si>
  <si>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потребителей.</t>
  </si>
  <si>
    <t>1.1.11.4</t>
  </si>
  <si>
    <t>содержащиеся за счет прихожан религиозные организации.</t>
  </si>
  <si>
    <t>1.1.11.3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</si>
  <si>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</si>
  <si>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1.1.11.2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</si>
  <si>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</si>
  <si>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1.1.11.1</t>
  </si>
  <si>
    <t>Потребители, приравненные к населению,  в т.ч.:</t>
  </si>
  <si>
    <t>1.1.11</t>
  </si>
  <si>
    <t xml:space="preserve">население  (село, эл.плиты)- НН </t>
  </si>
  <si>
    <t>1.1.10</t>
  </si>
  <si>
    <t xml:space="preserve">население (город).  - НН </t>
  </si>
  <si>
    <t>1.1.9</t>
  </si>
  <si>
    <t xml:space="preserve">бюджетники  - НН </t>
  </si>
  <si>
    <t>1.1.8</t>
  </si>
  <si>
    <t xml:space="preserve">прочие   - НН </t>
  </si>
  <si>
    <t>1.1.7</t>
  </si>
  <si>
    <t>бюджетники - СН-2</t>
  </si>
  <si>
    <t>1.1.6</t>
  </si>
  <si>
    <t xml:space="preserve">прочие   - СН2 </t>
  </si>
  <si>
    <t>1.1.5</t>
  </si>
  <si>
    <t xml:space="preserve">бюджетники - СН-1 </t>
  </si>
  <si>
    <t>1.1.4</t>
  </si>
  <si>
    <t>прочие   - СН1</t>
  </si>
  <si>
    <t>1.1.3</t>
  </si>
  <si>
    <t xml:space="preserve">бюджетники - ВН </t>
  </si>
  <si>
    <t>1.1.2</t>
  </si>
  <si>
    <t xml:space="preserve">прочие   - ВН </t>
  </si>
  <si>
    <t>1.1.1</t>
  </si>
  <si>
    <t>конечных потребителей:</t>
  </si>
  <si>
    <t>1.1</t>
  </si>
  <si>
    <t>Выручка, в том числе от:</t>
  </si>
  <si>
    <t>2. Финансовые  показатели, тыс.руб.</t>
  </si>
  <si>
    <t>Потери, % к  отпуску  в  сеть</t>
  </si>
  <si>
    <t>в т.ч. нормативные</t>
  </si>
  <si>
    <t>Потери, к  отпуску  в  сеть,  тыс.кВт.ч</t>
  </si>
  <si>
    <t>2.2.13</t>
  </si>
  <si>
    <t>2.2.12</t>
  </si>
  <si>
    <t>2.2.11</t>
  </si>
  <si>
    <t>2.2.10</t>
  </si>
  <si>
    <t>2.2.9</t>
  </si>
  <si>
    <t>2.2.8</t>
  </si>
  <si>
    <t>2.2.7</t>
  </si>
  <si>
    <t>2.2.6</t>
  </si>
  <si>
    <t>2.2.5</t>
  </si>
  <si>
    <t>2.2.4</t>
  </si>
  <si>
    <t>2.2.3</t>
  </si>
  <si>
    <t>2.2.2</t>
  </si>
  <si>
    <t>2.1.11.5</t>
  </si>
  <si>
    <t>2.1.11.4</t>
  </si>
  <si>
    <t>2.1.11.3</t>
  </si>
  <si>
    <t>2.1.11.2</t>
  </si>
  <si>
    <t>2.1.11.1</t>
  </si>
  <si>
    <t>2.1.11</t>
  </si>
  <si>
    <t>2.1.10</t>
  </si>
  <si>
    <t>2.1.9</t>
  </si>
  <si>
    <t>бюджетники НН</t>
  </si>
  <si>
    <t>2.1.8</t>
  </si>
  <si>
    <t>прочие   - НН</t>
  </si>
  <si>
    <t>2.1.7</t>
  </si>
  <si>
    <t>2.1.6</t>
  </si>
  <si>
    <t>прочие   - СН-2</t>
  </si>
  <si>
    <t>2.1.5</t>
  </si>
  <si>
    <t>2.1.4</t>
  </si>
  <si>
    <t xml:space="preserve">прочие   - СН-1 </t>
  </si>
  <si>
    <t>2.1.3</t>
  </si>
  <si>
    <t>2.1.2</t>
  </si>
  <si>
    <t>2.1.1</t>
  </si>
  <si>
    <t>конечным потребителям:</t>
  </si>
  <si>
    <t>Полезный  отпуск  эл.энергии,  тыс.кВт.ч, в том числе:</t>
  </si>
  <si>
    <t>Поступление эл.энергии в сеть, тыс.кВт.ч, в том числе:</t>
  </si>
  <si>
    <t>1. Основные  натуральные  показатели, млн.кВтч.</t>
  </si>
  <si>
    <t>1-ое полугодие</t>
  </si>
  <si>
    <t>Показатели</t>
  </si>
  <si>
    <t>№</t>
  </si>
  <si>
    <t>Сальдо-переток электроэнергии из сетевых  организаций (если есть)</t>
  </si>
  <si>
    <t xml:space="preserve">Отпуск электроэнергии сетевым организациям (с учетом сальдо-перетока) принятый для взаиморасчетов </t>
  </si>
  <si>
    <t>сверхнормативные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</si>
  <si>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</si>
  <si>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</si>
  <si>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</si>
  <si>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</si>
  <si>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</si>
  <si>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</si>
  <si>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</si>
  <si>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</si>
  <si>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</si>
  <si>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</si>
  <si>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</si>
  <si>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</si>
  <si>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</si>
  <si>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</si>
  <si>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</si>
  <si>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</si>
  <si>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</si>
  <si>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</si>
  <si>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</si>
  <si>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</si>
  <si>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</si>
  <si>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</si>
  <si>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</si>
  <si>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</si>
  <si>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</si>
  <si>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</si>
  <si>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</si>
  <si>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</si>
  <si>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</si>
  <si>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</si>
  <si>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</si>
  <si>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</si>
  <si>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</si>
  <si>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</si>
  <si>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</si>
  <si>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</si>
  <si>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</si>
  <si>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</si>
  <si>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</si>
  <si>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</si>
  <si>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</si>
  <si>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</si>
  <si>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</si>
  <si>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</si>
  <si>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</si>
  <si>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</si>
  <si>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</si>
  <si>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5.7.38</t>
  </si>
  <si>
    <t>5.7.39</t>
  </si>
  <si>
    <t>5.7.40</t>
  </si>
  <si>
    <t>5.7.41</t>
  </si>
  <si>
    <t>5.7.42</t>
  </si>
  <si>
    <t>5.7.43</t>
  </si>
  <si>
    <t>5.7.44</t>
  </si>
  <si>
    <t>5.7.45</t>
  </si>
  <si>
    <t>5.7.46</t>
  </si>
  <si>
    <t>5.7.47</t>
  </si>
  <si>
    <t>5.7.48</t>
  </si>
  <si>
    <t>5.7.49</t>
  </si>
  <si>
    <t>5.7.50</t>
  </si>
  <si>
    <t>5.7.51</t>
  </si>
  <si>
    <t>5.7.52</t>
  </si>
  <si>
    <t>5.7.53</t>
  </si>
  <si>
    <t>5.7.54</t>
  </si>
  <si>
    <t>5.8</t>
  </si>
  <si>
    <t>5.8.1</t>
  </si>
  <si>
    <t>5.9</t>
  </si>
  <si>
    <t>из смежной сети СН1</t>
  </si>
  <si>
    <t>сальдо-переток в АО "ДСК"</t>
  </si>
  <si>
    <t>плата за услуги ОАО "ФСК Е ЭС"</t>
  </si>
  <si>
    <t>АО "Д СК"</t>
  </si>
  <si>
    <t>Оплата услуг АО"ДСК"</t>
  </si>
  <si>
    <t>хозрасходы штраф</t>
  </si>
  <si>
    <t>Генеральный директор                    Магомедов .П. М.</t>
  </si>
  <si>
    <t>8(15)</t>
  </si>
  <si>
    <t>План 2020 год</t>
  </si>
  <si>
    <t>Факт 2020 год</t>
  </si>
  <si>
    <r>
      <t xml:space="preserve">        </t>
    </r>
    <r>
      <rPr>
        <b/>
        <sz val="14"/>
        <rFont val="Times New Roman"/>
        <family val="1"/>
        <charset val="204"/>
      </rPr>
      <t xml:space="preserve">     ОАО   "Завод Стекловолокна" за  2020 год</t>
    </r>
  </si>
  <si>
    <t>2-ое полугодие</t>
  </si>
  <si>
    <t>всего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</si>
</sst>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4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4" fontId="2" fillId="2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right"/>
    </xf>
    <xf numFmtId="4" fontId="2" fillId="0" borderId="0" xfId="1" applyNumberFormat="1" applyFont="1" applyBorder="1"/>
    <xf numFmtId="0" fontId="3" fillId="0" borderId="0" xfId="1" applyFont="1" applyBorder="1"/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2" fontId="2" fillId="4" borderId="1" xfId="3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2" fillId="4" borderId="1" xfId="2" applyNumberFormat="1" applyFont="1" applyFill="1" applyBorder="1" applyAlignment="1">
      <alignment horizontal="center" vertical="center" wrapText="1"/>
    </xf>
    <xf numFmtId="4" fontId="3" fillId="4" borderId="1" xfId="2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" fontId="2" fillId="4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4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3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4" applyNumberFormat="1" applyFont="1" applyBorder="1" applyAlignment="1">
      <alignment horizontal="center" vertical="center" wrapText="1"/>
    </xf>
    <xf numFmtId="165" fontId="2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 applyProtection="1">
      <alignment horizontal="center" wrapText="1"/>
      <protection locked="0"/>
    </xf>
    <xf numFmtId="165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4" applyNumberFormat="1" applyFont="1" applyFill="1" applyBorder="1" applyAlignment="1" applyProtection="1">
      <alignment horizontal="center" wrapText="1"/>
      <protection locked="0"/>
    </xf>
    <xf numFmtId="165" fontId="7" fillId="5" borderId="1" xfId="4" applyNumberFormat="1" applyFont="1" applyFill="1" applyBorder="1" applyAlignment="1" applyProtection="1">
      <alignment horizontal="center" wrapText="1"/>
      <protection locked="0"/>
    </xf>
    <xf numFmtId="165" fontId="7" fillId="5" borderId="1" xfId="4" applyNumberFormat="1" applyFont="1" applyFill="1" applyBorder="1" applyAlignment="1" applyProtection="1">
      <alignment horizontal="center" vertical="center" wrapText="1"/>
      <protection locked="0"/>
    </xf>
    <xf numFmtId="165" fontId="7" fillId="5" borderId="1" xfId="4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2" fillId="4" borderId="1" xfId="4" applyNumberFormat="1" applyFont="1" applyFill="1" applyBorder="1" applyAlignment="1">
      <alignment horizontal="center" vertical="center" wrapText="1"/>
    </xf>
    <xf numFmtId="165" fontId="2" fillId="3" borderId="1" xfId="4" applyNumberFormat="1" applyFont="1" applyFill="1" applyBorder="1" applyAlignment="1" applyProtection="1">
      <alignment horizontal="center" wrapText="1"/>
      <protection locked="0"/>
    </xf>
    <xf numFmtId="165" fontId="2" fillId="0" borderId="1" xfId="4" applyNumberFormat="1" applyFont="1" applyFill="1" applyBorder="1" applyAlignment="1" applyProtection="1">
      <alignment horizontal="center" wrapText="1"/>
      <protection locked="0"/>
    </xf>
    <xf numFmtId="165" fontId="2" fillId="2" borderId="1" xfId="4" applyNumberFormat="1" applyFont="1" applyFill="1" applyBorder="1" applyAlignment="1" applyProtection="1">
      <alignment horizontal="center" wrapText="1"/>
      <protection locked="0"/>
    </xf>
    <xf numFmtId="165" fontId="3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 wrapText="1"/>
    </xf>
    <xf numFmtId="165" fontId="2" fillId="4" borderId="1" xfId="3" applyNumberFormat="1" applyFont="1" applyFill="1" applyBorder="1" applyAlignment="1">
      <alignment horizontal="center" vertical="center" wrapText="1"/>
    </xf>
    <xf numFmtId="165" fontId="3" fillId="4" borderId="1" xfId="2" applyNumberFormat="1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>
      <alignment horizontal="left" vertical="center" wrapText="1"/>
    </xf>
    <xf numFmtId="0" fontId="3" fillId="4" borderId="2" xfId="2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3" xfId="6"/>
    <cellStyle name="Обычный_Лист1" xfId="2"/>
    <cellStyle name="Обычный_Сведения об отпуске (передаче) электроэнергии потребителям распределительными сетевыми организациями" xfId="4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server\&#1086;&#1090;&#1076;&#1077;&#1083;&#1099;\Documents%20and%20Settings\&#1040;&#1084;&#1080;&#1088;&#1086;&#1074;&#1072;&#1061;&#1064;\&#1056;&#1072;&#1073;&#1086;&#1095;&#1080;&#1081;%20&#1089;&#1090;&#1086;&#1083;\PEREDACHA.2012(v1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AppData/Local/Temp/&#1042;&#1089;&#1077;%20&#1087;&#1086;%20&#1044;&#1072;&#1075;&#1069;&#1085;&#1077;&#1088;&#1046;&#1080;%2005.04.2016/05.04.2016%20&#1040;&#1085;&#1072;&#1083;&#1080;&#1079;%20%20&#1058;&#1040;&#1056;&#1048;&#1060;&#1054;&#1042;%202016%20&#1044;&#1057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</sheetNames>
    <sheetDataSet>
      <sheetData sheetId="0"/>
      <sheetData sheetId="1"/>
      <sheetData sheetId="2" refreshError="1">
        <row r="10">
          <cell r="F10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К 16 ( с изм об) "/>
      <sheetName val="ДСК 16 ( с изм об и ДагЭн) "/>
      <sheetName val="Каспэнерго 16"/>
      <sheetName val="Нурэнерго 16"/>
      <sheetName val="Энергосервис 16"/>
      <sheetName val="Авиа 16"/>
      <sheetName val="Эльдаг 16"/>
      <sheetName val="Нефтехим Огни 16"/>
      <sheetName val="Оборон 16"/>
      <sheetName val="Стекло 16"/>
      <sheetName val="РЖД 16"/>
      <sheetName val="ДагЭнерЖи 16"/>
      <sheetName val="Котловые"/>
      <sheetName val="Взаиморасчёты"/>
      <sheetName val="кизилюрт= (15)"/>
      <sheetName val="ШПЭС1 15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5">
          <cell r="C5">
            <v>0.62249600000000005</v>
          </cell>
        </row>
        <row r="14">
          <cell r="C14">
            <v>2.6329999999999999E-2</v>
          </cell>
          <cell r="D14">
            <v>2.8999E-2</v>
          </cell>
        </row>
        <row r="15">
          <cell r="C15">
            <v>0.75597199999999998</v>
          </cell>
          <cell r="D15">
            <v>0.80685700000000005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S278"/>
  <sheetViews>
    <sheetView tabSelected="1" topLeftCell="A100" workbookViewId="0">
      <selection activeCell="F140" sqref="F140"/>
    </sheetView>
  </sheetViews>
  <sheetFormatPr defaultRowHeight="15"/>
  <cols>
    <col min="2" max="2" width="34.42578125" customWidth="1"/>
    <col min="3" max="3" width="11.85546875" customWidth="1"/>
    <col min="4" max="4" width="14.42578125" customWidth="1"/>
    <col min="5" max="5" width="15" customWidth="1"/>
    <col min="6" max="6" width="13.85546875" customWidth="1"/>
  </cols>
  <sheetData>
    <row r="1" spans="1:6" ht="18.75">
      <c r="A1" s="89" t="s">
        <v>274</v>
      </c>
      <c r="B1" s="89"/>
      <c r="C1" s="89"/>
      <c r="D1" s="89"/>
      <c r="E1" s="89"/>
      <c r="F1" s="89"/>
    </row>
    <row r="2" spans="1:6" ht="15.75">
      <c r="A2" s="50"/>
      <c r="B2" s="49"/>
      <c r="C2" s="49"/>
      <c r="D2" s="49"/>
    </row>
    <row r="3" spans="1:6" ht="15.75">
      <c r="A3" s="90" t="s">
        <v>193</v>
      </c>
      <c r="B3" s="90" t="s">
        <v>192</v>
      </c>
      <c r="C3" s="84" t="s">
        <v>272</v>
      </c>
      <c r="D3" s="93" t="s">
        <v>273</v>
      </c>
      <c r="E3" s="94"/>
      <c r="F3" s="95"/>
    </row>
    <row r="4" spans="1:6" ht="15.75" customHeight="1">
      <c r="A4" s="91"/>
      <c r="B4" s="91"/>
      <c r="C4" s="85"/>
      <c r="D4" s="84" t="s">
        <v>191</v>
      </c>
      <c r="E4" s="84" t="s">
        <v>275</v>
      </c>
      <c r="F4" s="84" t="s">
        <v>276</v>
      </c>
    </row>
    <row r="5" spans="1:6" ht="18.75" customHeight="1">
      <c r="A5" s="92"/>
      <c r="B5" s="92"/>
      <c r="C5" s="86"/>
      <c r="D5" s="86"/>
      <c r="E5" s="86"/>
      <c r="F5" s="86"/>
    </row>
    <row r="6" spans="1:6" ht="18" customHeight="1">
      <c r="A6" s="87" t="s">
        <v>190</v>
      </c>
      <c r="B6" s="88"/>
      <c r="C6" s="88"/>
      <c r="D6" s="88"/>
      <c r="E6" s="88"/>
      <c r="F6" s="88"/>
    </row>
    <row r="7" spans="1:6" ht="31.5">
      <c r="A7" s="46">
        <v>1</v>
      </c>
      <c r="B7" s="46" t="s">
        <v>189</v>
      </c>
      <c r="C7" s="52">
        <v>42736</v>
      </c>
      <c r="D7" s="53">
        <v>24498.458999999999</v>
      </c>
      <c r="E7" s="54">
        <v>22241.725999999999</v>
      </c>
      <c r="F7" s="54">
        <f>E7+D7</f>
        <v>46740.184999999998</v>
      </c>
    </row>
    <row r="8" spans="1:6" ht="53.25" customHeight="1">
      <c r="A8" s="48" t="s">
        <v>149</v>
      </c>
      <c r="B8" s="47" t="s">
        <v>194</v>
      </c>
      <c r="C8" s="55"/>
      <c r="D8" s="56"/>
      <c r="E8" s="56"/>
      <c r="F8" s="56">
        <f>E8+D8</f>
        <v>0</v>
      </c>
    </row>
    <row r="9" spans="1:6" ht="15.75">
      <c r="A9" s="47"/>
      <c r="B9" s="38" t="s">
        <v>264</v>
      </c>
      <c r="C9" s="57">
        <v>42736</v>
      </c>
      <c r="D9" s="53">
        <v>24498.458999999999</v>
      </c>
      <c r="E9" s="54">
        <v>22241.725999999999</v>
      </c>
      <c r="F9" s="56">
        <f>E9+D9</f>
        <v>46740.184999999998</v>
      </c>
    </row>
    <row r="10" spans="1:6" ht="15.75">
      <c r="A10" s="47"/>
      <c r="B10" s="38"/>
      <c r="C10" s="57"/>
      <c r="D10" s="56"/>
      <c r="E10" s="56"/>
      <c r="F10" s="56">
        <f>E10+D10</f>
        <v>0</v>
      </c>
    </row>
    <row r="11" spans="1:6" ht="15.75">
      <c r="A11" s="47"/>
      <c r="B11" s="38"/>
      <c r="C11" s="57"/>
      <c r="D11" s="56"/>
      <c r="E11" s="56"/>
      <c r="F11" s="56">
        <f>E11+D11</f>
        <v>0</v>
      </c>
    </row>
    <row r="12" spans="1:6" ht="34.5" customHeight="1">
      <c r="A12" s="46">
        <v>2</v>
      </c>
      <c r="B12" s="46" t="s">
        <v>188</v>
      </c>
      <c r="C12" s="52">
        <v>41707</v>
      </c>
      <c r="D12" s="54">
        <f>D13+D30</f>
        <v>23779.266</v>
      </c>
      <c r="E12" s="54">
        <f>E13+E30</f>
        <v>21534.851999999999</v>
      </c>
      <c r="F12" s="54">
        <f>SUM(D12+E12)</f>
        <v>45314.118000000002</v>
      </c>
    </row>
    <row r="13" spans="1:6" ht="15.75">
      <c r="A13" s="48" t="s">
        <v>103</v>
      </c>
      <c r="B13" s="47" t="s">
        <v>187</v>
      </c>
      <c r="C13" s="55">
        <v>4996</v>
      </c>
      <c r="D13" s="58">
        <f>D16+D20</f>
        <v>3233.3969999999999</v>
      </c>
      <c r="E13" s="58">
        <f>E16+E20</f>
        <v>3286.134</v>
      </c>
      <c r="F13" s="56">
        <f t="shared" ref="F13:F29" si="0">E13+D13</f>
        <v>6519.5309999999999</v>
      </c>
    </row>
    <row r="14" spans="1:6" ht="15.75">
      <c r="A14" s="48" t="s">
        <v>186</v>
      </c>
      <c r="B14" s="44" t="s">
        <v>146</v>
      </c>
      <c r="C14" s="59"/>
      <c r="D14" s="60"/>
      <c r="E14" s="58"/>
      <c r="F14" s="56">
        <f t="shared" si="0"/>
        <v>0</v>
      </c>
    </row>
    <row r="15" spans="1:6" ht="15.75">
      <c r="A15" s="48" t="s">
        <v>185</v>
      </c>
      <c r="B15" s="44" t="s">
        <v>144</v>
      </c>
      <c r="C15" s="59"/>
      <c r="D15" s="60"/>
      <c r="E15" s="58"/>
      <c r="F15" s="56">
        <f t="shared" si="0"/>
        <v>0</v>
      </c>
    </row>
    <row r="16" spans="1:6" ht="15.75">
      <c r="A16" s="48" t="s">
        <v>184</v>
      </c>
      <c r="B16" s="44" t="s">
        <v>183</v>
      </c>
      <c r="C16" s="59">
        <v>0</v>
      </c>
      <c r="D16" s="60">
        <v>282.92399999999998</v>
      </c>
      <c r="E16" s="58">
        <v>346.28399999999999</v>
      </c>
      <c r="F16" s="56">
        <f t="shared" si="0"/>
        <v>629.20799999999997</v>
      </c>
    </row>
    <row r="17" spans="1:6" ht="15.75">
      <c r="A17" s="48" t="s">
        <v>182</v>
      </c>
      <c r="B17" s="44" t="s">
        <v>140</v>
      </c>
      <c r="C17" s="59"/>
      <c r="D17" s="60"/>
      <c r="E17" s="58"/>
      <c r="F17" s="56">
        <f t="shared" si="0"/>
        <v>0</v>
      </c>
    </row>
    <row r="18" spans="1:6" ht="15.75">
      <c r="A18" s="48" t="s">
        <v>181</v>
      </c>
      <c r="B18" s="44" t="s">
        <v>180</v>
      </c>
      <c r="C18" s="59"/>
      <c r="D18" s="60"/>
      <c r="E18" s="58"/>
      <c r="F18" s="56">
        <f t="shared" si="0"/>
        <v>0</v>
      </c>
    </row>
    <row r="19" spans="1:6" ht="15.75">
      <c r="A19" s="48" t="s">
        <v>179</v>
      </c>
      <c r="B19" s="44" t="s">
        <v>136</v>
      </c>
      <c r="C19" s="59"/>
      <c r="D19" s="60"/>
      <c r="E19" s="58"/>
      <c r="F19" s="56">
        <f t="shared" si="0"/>
        <v>0</v>
      </c>
    </row>
    <row r="20" spans="1:6" ht="15.75">
      <c r="A20" s="48" t="s">
        <v>178</v>
      </c>
      <c r="B20" s="44" t="s">
        <v>177</v>
      </c>
      <c r="C20" s="59">
        <v>0</v>
      </c>
      <c r="D20" s="61">
        <v>2950.473</v>
      </c>
      <c r="E20" s="62">
        <v>2939.85</v>
      </c>
      <c r="F20" s="56">
        <f t="shared" si="0"/>
        <v>5890.3230000000003</v>
      </c>
    </row>
    <row r="21" spans="1:6" ht="15.75">
      <c r="A21" s="48" t="s">
        <v>176</v>
      </c>
      <c r="B21" s="44" t="s">
        <v>175</v>
      </c>
      <c r="C21" s="59"/>
      <c r="D21" s="63"/>
      <c r="E21" s="58"/>
      <c r="F21" s="56">
        <f t="shared" si="0"/>
        <v>0</v>
      </c>
    </row>
    <row r="22" spans="1:6" ht="15.75">
      <c r="A22" s="48" t="s">
        <v>174</v>
      </c>
      <c r="B22" s="44" t="s">
        <v>130</v>
      </c>
      <c r="C22" s="59"/>
      <c r="D22" s="64"/>
      <c r="E22" s="65"/>
      <c r="F22" s="56">
        <f t="shared" si="0"/>
        <v>0</v>
      </c>
    </row>
    <row r="23" spans="1:6" ht="18" customHeight="1">
      <c r="A23" s="48" t="s">
        <v>173</v>
      </c>
      <c r="B23" s="44" t="s">
        <v>128</v>
      </c>
      <c r="C23" s="59"/>
      <c r="D23" s="65"/>
      <c r="E23" s="65"/>
      <c r="F23" s="56">
        <f t="shared" si="0"/>
        <v>0</v>
      </c>
    </row>
    <row r="24" spans="1:6" ht="37.5" customHeight="1">
      <c r="A24" s="48" t="s">
        <v>172</v>
      </c>
      <c r="B24" s="44" t="s">
        <v>126</v>
      </c>
      <c r="C24" s="59"/>
      <c r="D24" s="66"/>
      <c r="E24" s="66"/>
      <c r="F24" s="56">
        <f t="shared" si="0"/>
        <v>0</v>
      </c>
    </row>
    <row r="25" spans="1:6" ht="27" customHeight="1">
      <c r="A25" s="48" t="s">
        <v>171</v>
      </c>
      <c r="B25" s="43" t="s">
        <v>124</v>
      </c>
      <c r="C25" s="67"/>
      <c r="D25" s="68"/>
      <c r="E25" s="68"/>
      <c r="F25" s="56">
        <f t="shared" si="0"/>
        <v>0</v>
      </c>
    </row>
    <row r="26" spans="1:6" ht="24.75" customHeight="1">
      <c r="A26" s="48" t="s">
        <v>170</v>
      </c>
      <c r="B26" s="42" t="s">
        <v>122</v>
      </c>
      <c r="C26" s="67"/>
      <c r="D26" s="68"/>
      <c r="E26" s="68"/>
      <c r="F26" s="56">
        <f t="shared" si="0"/>
        <v>0</v>
      </c>
    </row>
    <row r="27" spans="1:6" ht="22.5" customHeight="1">
      <c r="A27" s="48" t="s">
        <v>169</v>
      </c>
      <c r="B27" s="42" t="s">
        <v>120</v>
      </c>
      <c r="C27" s="67"/>
      <c r="D27" s="68"/>
      <c r="E27" s="68"/>
      <c r="F27" s="56">
        <f t="shared" si="0"/>
        <v>0</v>
      </c>
    </row>
    <row r="28" spans="1:6" ht="22.5" customHeight="1">
      <c r="A28" s="48" t="s">
        <v>168</v>
      </c>
      <c r="B28" s="42" t="s">
        <v>118</v>
      </c>
      <c r="C28" s="67"/>
      <c r="D28" s="68"/>
      <c r="E28" s="68"/>
      <c r="F28" s="56">
        <f t="shared" si="0"/>
        <v>0</v>
      </c>
    </row>
    <row r="29" spans="1:6" ht="24" customHeight="1">
      <c r="A29" s="48" t="s">
        <v>167</v>
      </c>
      <c r="B29" s="42" t="s">
        <v>116</v>
      </c>
      <c r="C29" s="67"/>
      <c r="D29" s="68"/>
      <c r="E29" s="68"/>
      <c r="F29" s="56">
        <f t="shared" si="0"/>
        <v>0</v>
      </c>
    </row>
    <row r="30" spans="1:6" ht="74.25" customHeight="1">
      <c r="A30" s="48" t="s">
        <v>102</v>
      </c>
      <c r="B30" s="38" t="s">
        <v>195</v>
      </c>
      <c r="C30" s="55">
        <v>42740</v>
      </c>
      <c r="D30" s="58">
        <v>20545.868999999999</v>
      </c>
      <c r="E30" s="58">
        <v>18248.718000000001</v>
      </c>
      <c r="F30" s="58">
        <f>D30+E30</f>
        <v>38794.587</v>
      </c>
    </row>
    <row r="31" spans="1:6" ht="15.75">
      <c r="A31" s="48" t="s">
        <v>166</v>
      </c>
      <c r="B31" s="38" t="s">
        <v>265</v>
      </c>
      <c r="C31" s="55">
        <v>42740</v>
      </c>
      <c r="D31" s="58">
        <v>20545.868999999999</v>
      </c>
      <c r="E31" s="58">
        <v>18248.718000000001</v>
      </c>
      <c r="F31" s="58">
        <f t="shared" ref="F31:F44" si="1">D31+E31</f>
        <v>38794.587</v>
      </c>
    </row>
    <row r="32" spans="1:6" ht="15.75">
      <c r="A32" s="48" t="s">
        <v>165</v>
      </c>
      <c r="B32" s="38"/>
      <c r="C32" s="57"/>
      <c r="D32" s="69"/>
      <c r="E32" s="69"/>
      <c r="F32" s="58">
        <f t="shared" si="1"/>
        <v>0</v>
      </c>
    </row>
    <row r="33" spans="1:6" ht="22.5" customHeight="1">
      <c r="A33" s="48" t="s">
        <v>164</v>
      </c>
      <c r="B33" s="38"/>
      <c r="C33" s="57"/>
      <c r="D33" s="58"/>
      <c r="E33" s="58"/>
      <c r="F33" s="58">
        <f t="shared" si="1"/>
        <v>0</v>
      </c>
    </row>
    <row r="34" spans="1:6" ht="15.75">
      <c r="A34" s="48" t="s">
        <v>163</v>
      </c>
      <c r="B34" s="38"/>
      <c r="C34" s="57"/>
      <c r="D34" s="70"/>
      <c r="E34" s="70"/>
      <c r="F34" s="58">
        <f t="shared" si="1"/>
        <v>0</v>
      </c>
    </row>
    <row r="35" spans="1:6" ht="15.75">
      <c r="A35" s="48" t="s">
        <v>162</v>
      </c>
      <c r="B35" s="38"/>
      <c r="C35" s="57"/>
      <c r="D35" s="71"/>
      <c r="E35" s="71"/>
      <c r="F35" s="58">
        <f t="shared" si="1"/>
        <v>0</v>
      </c>
    </row>
    <row r="36" spans="1:6" ht="15.75">
      <c r="A36" s="48" t="s">
        <v>161</v>
      </c>
      <c r="B36" s="38"/>
      <c r="C36" s="57"/>
      <c r="D36" s="70"/>
      <c r="E36" s="70"/>
      <c r="F36" s="58">
        <f t="shared" si="1"/>
        <v>0</v>
      </c>
    </row>
    <row r="37" spans="1:6" ht="15.75">
      <c r="A37" s="48" t="s">
        <v>160</v>
      </c>
      <c r="B37" s="38"/>
      <c r="C37" s="57"/>
      <c r="D37" s="71"/>
      <c r="E37" s="71"/>
      <c r="F37" s="58">
        <f t="shared" si="1"/>
        <v>0</v>
      </c>
    </row>
    <row r="38" spans="1:6" ht="15.75">
      <c r="A38" s="48" t="s">
        <v>159</v>
      </c>
      <c r="B38" s="38"/>
      <c r="C38" s="57"/>
      <c r="D38" s="71"/>
      <c r="E38" s="71"/>
      <c r="F38" s="58">
        <f t="shared" si="1"/>
        <v>0</v>
      </c>
    </row>
    <row r="39" spans="1:6" ht="15.75">
      <c r="A39" s="48" t="s">
        <v>158</v>
      </c>
      <c r="B39" s="38"/>
      <c r="C39" s="57"/>
      <c r="D39" s="71"/>
      <c r="E39" s="71"/>
      <c r="F39" s="58">
        <f t="shared" si="1"/>
        <v>0</v>
      </c>
    </row>
    <row r="40" spans="1:6" ht="15.75">
      <c r="A40" s="48" t="s">
        <v>157</v>
      </c>
      <c r="B40" s="38"/>
      <c r="C40" s="57"/>
      <c r="D40" s="71"/>
      <c r="E40" s="71"/>
      <c r="F40" s="58">
        <f t="shared" si="1"/>
        <v>0</v>
      </c>
    </row>
    <row r="41" spans="1:6" ht="15.75">
      <c r="A41" s="48" t="s">
        <v>156</v>
      </c>
      <c r="B41" s="38"/>
      <c r="C41" s="57"/>
      <c r="D41" s="71"/>
      <c r="E41" s="71"/>
      <c r="F41" s="58">
        <f t="shared" si="1"/>
        <v>0</v>
      </c>
    </row>
    <row r="42" spans="1:6" ht="15.75">
      <c r="A42" s="48" t="s">
        <v>155</v>
      </c>
      <c r="B42" s="38"/>
      <c r="C42" s="57"/>
      <c r="D42" s="71"/>
      <c r="E42" s="71"/>
      <c r="F42" s="58">
        <f t="shared" si="1"/>
        <v>0</v>
      </c>
    </row>
    <row r="43" spans="1:6" ht="31.5">
      <c r="A43" s="46">
        <v>3</v>
      </c>
      <c r="B43" s="46" t="s">
        <v>154</v>
      </c>
      <c r="C43" s="52">
        <v>1026</v>
      </c>
      <c r="D43" s="72">
        <v>719.19299999999998</v>
      </c>
      <c r="E43" s="72">
        <v>706.87400000000002</v>
      </c>
      <c r="F43" s="58">
        <f t="shared" si="1"/>
        <v>1426.067</v>
      </c>
    </row>
    <row r="44" spans="1:6" ht="15.75">
      <c r="A44" s="47"/>
      <c r="B44" s="47" t="s">
        <v>153</v>
      </c>
      <c r="C44" s="55">
        <v>1030</v>
      </c>
      <c r="D44" s="58">
        <v>510</v>
      </c>
      <c r="E44" s="73">
        <v>520</v>
      </c>
      <c r="F44" s="58">
        <f t="shared" si="1"/>
        <v>1030</v>
      </c>
    </row>
    <row r="45" spans="1:6" ht="15.75">
      <c r="A45" s="46">
        <v>4</v>
      </c>
      <c r="B45" s="46" t="s">
        <v>152</v>
      </c>
      <c r="C45" s="52">
        <f>PRODUCT(C43/C7*100)</f>
        <v>2.4007862223886187</v>
      </c>
      <c r="D45" s="74">
        <f>D43/D7*100</f>
        <v>2.9356662800709219</v>
      </c>
      <c r="E45" s="74">
        <f>E43/E7*100</f>
        <v>3.1781436386726467</v>
      </c>
      <c r="F45" s="58">
        <f>F43/F7*100</f>
        <v>3.0510512527924312</v>
      </c>
    </row>
    <row r="46" spans="1:6" ht="21.75" customHeight="1">
      <c r="A46" s="87" t="s">
        <v>151</v>
      </c>
      <c r="B46" s="88"/>
      <c r="C46" s="88"/>
      <c r="D46" s="88"/>
      <c r="E46" s="88"/>
      <c r="F46" s="88"/>
    </row>
    <row r="47" spans="1:6" ht="18" customHeight="1">
      <c r="A47" s="30">
        <v>1</v>
      </c>
      <c r="B47" s="20" t="s">
        <v>150</v>
      </c>
      <c r="C47" s="32"/>
      <c r="D47" s="21">
        <f>D48+D66</f>
        <v>5383.6124200000004</v>
      </c>
      <c r="E47" s="21">
        <f>E48+E66</f>
        <v>5893.2913900000003</v>
      </c>
      <c r="F47" s="21">
        <f>SUM(D47:E47)</f>
        <v>11276.90381</v>
      </c>
    </row>
    <row r="48" spans="1:6" ht="15.75">
      <c r="A48" s="36" t="s">
        <v>149</v>
      </c>
      <c r="B48" s="27" t="s">
        <v>148</v>
      </c>
      <c r="C48" s="27"/>
      <c r="D48" s="40">
        <v>5383.6124200000004</v>
      </c>
      <c r="E48" s="40">
        <f>E51+E55</f>
        <v>5893.2913900000003</v>
      </c>
      <c r="F48" s="22">
        <f t="shared" ref="F48:F64" si="2">E48+D48</f>
        <v>11276.90381</v>
      </c>
    </row>
    <row r="49" spans="1:6" ht="15.75">
      <c r="A49" s="36" t="s">
        <v>147</v>
      </c>
      <c r="B49" s="45" t="s">
        <v>146</v>
      </c>
      <c r="C49" s="45"/>
      <c r="D49" s="37"/>
      <c r="E49" s="37"/>
      <c r="F49" s="22">
        <f t="shared" si="2"/>
        <v>0</v>
      </c>
    </row>
    <row r="50" spans="1:6" ht="15.75">
      <c r="A50" s="36" t="s">
        <v>145</v>
      </c>
      <c r="B50" s="45" t="s">
        <v>144</v>
      </c>
      <c r="C50" s="45"/>
      <c r="D50" s="37"/>
      <c r="E50" s="37"/>
      <c r="F50" s="22">
        <f t="shared" si="2"/>
        <v>0</v>
      </c>
    </row>
    <row r="51" spans="1:6" ht="15.75">
      <c r="A51" s="36" t="s">
        <v>143</v>
      </c>
      <c r="B51" s="45" t="s">
        <v>142</v>
      </c>
      <c r="C51" s="45"/>
      <c r="D51" s="37">
        <v>411.86094000000003</v>
      </c>
      <c r="E51" s="37">
        <v>564.84900000000005</v>
      </c>
      <c r="F51" s="22">
        <f t="shared" si="2"/>
        <v>976.70994000000007</v>
      </c>
    </row>
    <row r="52" spans="1:6" ht="15.75">
      <c r="A52" s="36" t="s">
        <v>141</v>
      </c>
      <c r="B52" s="45" t="s">
        <v>140</v>
      </c>
      <c r="C52" s="45"/>
      <c r="D52" s="37"/>
      <c r="E52" s="37"/>
      <c r="F52" s="22">
        <f t="shared" si="2"/>
        <v>0</v>
      </c>
    </row>
    <row r="53" spans="1:6" ht="15.75">
      <c r="A53" s="36" t="s">
        <v>139</v>
      </c>
      <c r="B53" s="45" t="s">
        <v>138</v>
      </c>
      <c r="C53" s="45"/>
      <c r="D53" s="37"/>
      <c r="E53" s="37"/>
      <c r="F53" s="22">
        <f t="shared" si="2"/>
        <v>0</v>
      </c>
    </row>
    <row r="54" spans="1:6" ht="15.75">
      <c r="A54" s="36" t="s">
        <v>137</v>
      </c>
      <c r="B54" s="45" t="s">
        <v>136</v>
      </c>
      <c r="C54" s="45"/>
      <c r="D54" s="37"/>
      <c r="E54" s="37"/>
      <c r="F54" s="22">
        <f t="shared" si="2"/>
        <v>0</v>
      </c>
    </row>
    <row r="55" spans="1:6" ht="15.75">
      <c r="A55" s="36" t="s">
        <v>135</v>
      </c>
      <c r="B55" s="45" t="s">
        <v>134</v>
      </c>
      <c r="C55" s="45"/>
      <c r="D55" s="37">
        <v>4971.6754799999999</v>
      </c>
      <c r="E55" s="37">
        <v>5328.4423900000002</v>
      </c>
      <c r="F55" s="22">
        <f t="shared" si="2"/>
        <v>10300.11787</v>
      </c>
    </row>
    <row r="56" spans="1:6" ht="15.75">
      <c r="A56" s="36" t="s">
        <v>133</v>
      </c>
      <c r="B56" s="45" t="s">
        <v>132</v>
      </c>
      <c r="C56" s="45"/>
      <c r="D56" s="37"/>
      <c r="E56" s="37"/>
      <c r="F56" s="22">
        <f t="shared" si="2"/>
        <v>0</v>
      </c>
    </row>
    <row r="57" spans="1:6" ht="15.75">
      <c r="A57" s="36" t="s">
        <v>131</v>
      </c>
      <c r="B57" s="45" t="s">
        <v>130</v>
      </c>
      <c r="C57" s="45"/>
      <c r="D57" s="37"/>
      <c r="E57" s="37"/>
      <c r="F57" s="22">
        <f t="shared" si="2"/>
        <v>0</v>
      </c>
    </row>
    <row r="58" spans="1:6" ht="18" customHeight="1">
      <c r="A58" s="36" t="s">
        <v>129</v>
      </c>
      <c r="B58" s="45" t="s">
        <v>128</v>
      </c>
      <c r="C58" s="45"/>
      <c r="D58" s="37"/>
      <c r="E58" s="37"/>
      <c r="F58" s="22">
        <f t="shared" si="2"/>
        <v>0</v>
      </c>
    </row>
    <row r="59" spans="1:6" ht="18" customHeight="1">
      <c r="A59" s="36" t="s">
        <v>127</v>
      </c>
      <c r="B59" s="44" t="s">
        <v>126</v>
      </c>
      <c r="C59" s="44"/>
      <c r="D59" s="37"/>
      <c r="E59" s="37"/>
      <c r="F59" s="22">
        <f t="shared" si="2"/>
        <v>0</v>
      </c>
    </row>
    <row r="60" spans="1:6" ht="18" customHeight="1">
      <c r="A60" s="36" t="s">
        <v>125</v>
      </c>
      <c r="B60" s="43" t="s">
        <v>124</v>
      </c>
      <c r="C60" s="43"/>
      <c r="D60" s="37"/>
      <c r="E60" s="37"/>
      <c r="F60" s="22">
        <f t="shared" si="2"/>
        <v>0</v>
      </c>
    </row>
    <row r="61" spans="1:6" ht="18" customHeight="1">
      <c r="A61" s="36" t="s">
        <v>123</v>
      </c>
      <c r="B61" s="42" t="s">
        <v>122</v>
      </c>
      <c r="C61" s="42"/>
      <c r="D61" s="37"/>
      <c r="E61" s="37"/>
      <c r="F61" s="22">
        <f t="shared" si="2"/>
        <v>0</v>
      </c>
    </row>
    <row r="62" spans="1:6" ht="18" customHeight="1">
      <c r="A62" s="36" t="s">
        <v>121</v>
      </c>
      <c r="B62" s="42" t="s">
        <v>120</v>
      </c>
      <c r="C62" s="42"/>
      <c r="D62" s="37"/>
      <c r="E62" s="37"/>
      <c r="F62" s="22">
        <f t="shared" si="2"/>
        <v>0</v>
      </c>
    </row>
    <row r="63" spans="1:6" ht="18" customHeight="1">
      <c r="A63" s="36" t="s">
        <v>119</v>
      </c>
      <c r="B63" s="42" t="s">
        <v>118</v>
      </c>
      <c r="C63" s="42"/>
      <c r="D63" s="37"/>
      <c r="E63" s="37"/>
      <c r="F63" s="22">
        <f t="shared" si="2"/>
        <v>0</v>
      </c>
    </row>
    <row r="64" spans="1:6" ht="18" customHeight="1">
      <c r="A64" s="36" t="s">
        <v>117</v>
      </c>
      <c r="B64" s="42" t="s">
        <v>116</v>
      </c>
      <c r="C64" s="42"/>
      <c r="D64" s="37"/>
      <c r="E64" s="37"/>
      <c r="F64" s="22">
        <f t="shared" si="2"/>
        <v>0</v>
      </c>
    </row>
    <row r="65" spans="1:6" ht="15.75">
      <c r="A65" s="36" t="s">
        <v>115</v>
      </c>
      <c r="B65" s="37" t="s">
        <v>114</v>
      </c>
      <c r="C65" s="37"/>
      <c r="D65" s="37"/>
      <c r="E65" s="37"/>
      <c r="F65" s="37">
        <f>SUM(D65+E65)</f>
        <v>0</v>
      </c>
    </row>
    <row r="66" spans="1:6" ht="15.75">
      <c r="A66" s="36" t="s">
        <v>113</v>
      </c>
      <c r="B66" s="41" t="s">
        <v>267</v>
      </c>
      <c r="C66" s="41">
        <v>0</v>
      </c>
      <c r="D66" s="41">
        <v>0</v>
      </c>
      <c r="E66" s="41">
        <v>0</v>
      </c>
      <c r="F66" s="40">
        <f>SUM(D66+E66)</f>
        <v>0</v>
      </c>
    </row>
    <row r="67" spans="1:6" ht="15.75">
      <c r="A67" s="36" t="s">
        <v>112</v>
      </c>
      <c r="B67" s="39"/>
      <c r="C67" s="39"/>
      <c r="D67" s="37"/>
      <c r="E67" s="37"/>
      <c r="F67" s="22">
        <f>E67+D67</f>
        <v>0</v>
      </c>
    </row>
    <row r="68" spans="1:6" ht="18.75" customHeight="1">
      <c r="A68" s="36" t="s">
        <v>111</v>
      </c>
      <c r="B68" s="39"/>
      <c r="C68" s="39"/>
      <c r="D68" s="37"/>
      <c r="E68" s="37"/>
      <c r="F68" s="22">
        <f>E68+D68</f>
        <v>0</v>
      </c>
    </row>
    <row r="69" spans="1:6" ht="15.75">
      <c r="A69" s="36" t="s">
        <v>110</v>
      </c>
      <c r="B69" s="39"/>
      <c r="C69" s="39"/>
      <c r="D69" s="37"/>
      <c r="E69" s="37"/>
      <c r="F69" s="22">
        <f>E69+D69</f>
        <v>0</v>
      </c>
    </row>
    <row r="70" spans="1:6" ht="15.75">
      <c r="A70" s="36" t="s">
        <v>109</v>
      </c>
      <c r="B70" s="39"/>
      <c r="C70" s="39"/>
      <c r="D70" s="37"/>
      <c r="E70" s="37"/>
      <c r="F70" s="22">
        <f t="shared" ref="F70:F79" si="3">E70+D70</f>
        <v>0</v>
      </c>
    </row>
    <row r="71" spans="1:6" ht="15.75">
      <c r="A71" s="36" t="s">
        <v>108</v>
      </c>
      <c r="B71" s="39"/>
      <c r="C71" s="39"/>
      <c r="D71" s="37"/>
      <c r="E71" s="37"/>
      <c r="F71" s="22">
        <f t="shared" si="3"/>
        <v>0</v>
      </c>
    </row>
    <row r="72" spans="1:6" ht="15.75">
      <c r="A72" s="36" t="s">
        <v>107</v>
      </c>
      <c r="B72" s="35"/>
      <c r="C72" s="35"/>
      <c r="D72" s="41">
        <v>0</v>
      </c>
      <c r="E72" s="41">
        <v>0</v>
      </c>
      <c r="F72" s="40">
        <f t="shared" si="3"/>
        <v>0</v>
      </c>
    </row>
    <row r="73" spans="1:6" ht="15.75">
      <c r="A73" s="36" t="s">
        <v>106</v>
      </c>
      <c r="B73" s="39"/>
      <c r="C73" s="39"/>
      <c r="D73" s="37">
        <f>D38*[2]Взаиморасчёты!C14*1000</f>
        <v>0</v>
      </c>
      <c r="E73" s="37">
        <f>E38*[2]Взаиморасчёты!D14*1000</f>
        <v>0</v>
      </c>
      <c r="F73" s="22">
        <f t="shared" si="3"/>
        <v>0</v>
      </c>
    </row>
    <row r="74" spans="1:6" ht="15.75">
      <c r="A74" s="36" t="s">
        <v>105</v>
      </c>
      <c r="B74" s="38"/>
      <c r="C74" s="38"/>
      <c r="D74" s="37">
        <f>D41*[2]Взаиморасчёты!C15*1000</f>
        <v>0</v>
      </c>
      <c r="E74" s="37">
        <f>E41*[2]Взаиморасчёты!D15*1000</f>
        <v>0</v>
      </c>
      <c r="F74" s="22">
        <f t="shared" si="3"/>
        <v>0</v>
      </c>
    </row>
    <row r="75" spans="1:6" ht="23.25" customHeight="1">
      <c r="A75" s="30">
        <v>2</v>
      </c>
      <c r="B75" s="30" t="s">
        <v>104</v>
      </c>
      <c r="C75" s="30">
        <v>0</v>
      </c>
      <c r="D75" s="21">
        <f>D76</f>
        <v>1690.0809999999999</v>
      </c>
      <c r="E75" s="21">
        <f>E76</f>
        <v>2616.7510000000002</v>
      </c>
      <c r="F75" s="21">
        <f>SUM(D75+E75)</f>
        <v>4306.8320000000003</v>
      </c>
    </row>
    <row r="76" spans="1:6" ht="18" customHeight="1">
      <c r="A76" s="36" t="s">
        <v>103</v>
      </c>
      <c r="B76" s="35" t="s">
        <v>268</v>
      </c>
      <c r="C76" s="35">
        <v>0</v>
      </c>
      <c r="D76" s="75">
        <v>1690.0809999999999</v>
      </c>
      <c r="E76" s="75">
        <v>2616.7510000000002</v>
      </c>
      <c r="F76" s="75">
        <f t="shared" si="3"/>
        <v>4306.8320000000003</v>
      </c>
    </row>
    <row r="77" spans="1:6" ht="17.25" customHeight="1">
      <c r="A77" s="36" t="s">
        <v>102</v>
      </c>
      <c r="B77" s="35"/>
      <c r="C77" s="35"/>
      <c r="D77" s="75"/>
      <c r="E77" s="75"/>
      <c r="F77" s="75">
        <f t="shared" si="3"/>
        <v>0</v>
      </c>
    </row>
    <row r="78" spans="1:6" ht="15.75" customHeight="1">
      <c r="A78" s="36" t="s">
        <v>101</v>
      </c>
      <c r="B78" s="35"/>
      <c r="C78" s="35"/>
      <c r="D78" s="75"/>
      <c r="E78" s="75"/>
      <c r="F78" s="75">
        <f t="shared" si="3"/>
        <v>0</v>
      </c>
    </row>
    <row r="79" spans="1:6" ht="21.75" customHeight="1">
      <c r="A79" s="36" t="s">
        <v>100</v>
      </c>
      <c r="B79" s="35"/>
      <c r="C79" s="35"/>
      <c r="D79" s="75"/>
      <c r="E79" s="75"/>
      <c r="F79" s="75">
        <f t="shared" si="3"/>
        <v>0</v>
      </c>
    </row>
    <row r="80" spans="1:6" ht="47.25">
      <c r="A80" s="30">
        <v>3</v>
      </c>
      <c r="B80" s="20" t="s">
        <v>99</v>
      </c>
      <c r="C80" s="20">
        <v>1026</v>
      </c>
      <c r="D80" s="76">
        <v>2252.2809999999999</v>
      </c>
      <c r="E80" s="76">
        <v>2053.8780000000002</v>
      </c>
      <c r="F80" s="76">
        <f>SUM(D80+E80)</f>
        <v>4306.1589999999997</v>
      </c>
    </row>
    <row r="81" spans="1:149" ht="15.75">
      <c r="A81" s="30"/>
      <c r="B81" s="20" t="s">
        <v>196</v>
      </c>
      <c r="C81" s="20"/>
      <c r="D81" s="76">
        <v>214.79</v>
      </c>
      <c r="E81" s="76">
        <v>184.77</v>
      </c>
      <c r="F81" s="76">
        <f>SUM(D81+E81)</f>
        <v>399.56</v>
      </c>
    </row>
    <row r="82" spans="1:149" ht="15.75">
      <c r="A82" s="30">
        <v>4</v>
      </c>
      <c r="B82" s="20" t="s">
        <v>0</v>
      </c>
      <c r="C82" s="20">
        <v>4189.9399999999996</v>
      </c>
      <c r="D82" s="76"/>
      <c r="E82" s="76"/>
      <c r="F82" s="76">
        <f>D82+E82</f>
        <v>0</v>
      </c>
    </row>
    <row r="83" spans="1:149" ht="31.5">
      <c r="A83" s="20">
        <v>5</v>
      </c>
      <c r="B83" s="20" t="s">
        <v>98</v>
      </c>
      <c r="C83" s="20"/>
      <c r="D83" s="76">
        <f>D84+D92+D95+D98+D99+D100+D101</f>
        <v>3301.1900000000005</v>
      </c>
      <c r="E83" s="77">
        <f>E84+E92+E95+E98+E99+E100+E101</f>
        <v>2636.37</v>
      </c>
      <c r="F83" s="76">
        <f>F84+F92+F98+F99+F100</f>
        <v>5620.32</v>
      </c>
    </row>
    <row r="84" spans="1:149" ht="31.5">
      <c r="A84" s="31" t="s">
        <v>197</v>
      </c>
      <c r="B84" s="20" t="s">
        <v>96</v>
      </c>
      <c r="C84" s="20">
        <v>1179.1300000000001</v>
      </c>
      <c r="D84" s="76">
        <v>1674.85</v>
      </c>
      <c r="E84" s="76">
        <v>798.84</v>
      </c>
      <c r="F84" s="76">
        <f t="shared" ref="F84:F108" si="4">E84+D84</f>
        <v>2473.69</v>
      </c>
    </row>
    <row r="85" spans="1:149" ht="31.5">
      <c r="A85" s="31" t="s">
        <v>198</v>
      </c>
      <c r="B85" s="24" t="s">
        <v>95</v>
      </c>
      <c r="C85" s="24"/>
      <c r="D85" s="75"/>
      <c r="E85" s="75"/>
      <c r="F85" s="75">
        <f t="shared" si="4"/>
        <v>0</v>
      </c>
    </row>
    <row r="86" spans="1:149" ht="15.75">
      <c r="A86" s="31"/>
      <c r="B86" s="24" t="s">
        <v>94</v>
      </c>
      <c r="C86" s="24"/>
      <c r="D86" s="75"/>
      <c r="E86" s="75"/>
      <c r="F86" s="75">
        <f t="shared" si="4"/>
        <v>0</v>
      </c>
    </row>
    <row r="87" spans="1:149" ht="15.75">
      <c r="A87" s="31"/>
      <c r="B87" s="24" t="s">
        <v>93</v>
      </c>
      <c r="C87" s="24"/>
      <c r="D87" s="75"/>
      <c r="E87" s="75"/>
      <c r="F87" s="75">
        <f t="shared" si="4"/>
        <v>0</v>
      </c>
    </row>
    <row r="88" spans="1:149" ht="15.75">
      <c r="A88" s="31"/>
      <c r="B88" s="24" t="s">
        <v>92</v>
      </c>
      <c r="C88" s="24"/>
      <c r="D88" s="75"/>
      <c r="E88" s="75"/>
      <c r="F88" s="75">
        <f t="shared" si="4"/>
        <v>0</v>
      </c>
    </row>
    <row r="89" spans="1:149" ht="15.75">
      <c r="A89" s="31"/>
      <c r="B89" s="24" t="s">
        <v>91</v>
      </c>
      <c r="C89" s="24"/>
      <c r="D89" s="75"/>
      <c r="E89" s="75"/>
      <c r="F89" s="75">
        <f t="shared" si="4"/>
        <v>0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</row>
    <row r="90" spans="1:149" ht="15.75">
      <c r="A90" s="31" t="s">
        <v>199</v>
      </c>
      <c r="B90" s="24" t="s">
        <v>90</v>
      </c>
      <c r="C90" s="24"/>
      <c r="D90" s="75"/>
      <c r="E90" s="75"/>
      <c r="F90" s="75">
        <f t="shared" si="4"/>
        <v>0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</row>
    <row r="91" spans="1:149" ht="15.75">
      <c r="A91" s="31" t="s">
        <v>200</v>
      </c>
      <c r="B91" s="24" t="s">
        <v>89</v>
      </c>
      <c r="C91" s="24"/>
      <c r="D91" s="75"/>
      <c r="E91" s="75"/>
      <c r="F91" s="75">
        <f t="shared" si="4"/>
        <v>0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</row>
    <row r="92" spans="1:149" ht="31.5">
      <c r="A92" s="31" t="s">
        <v>201</v>
      </c>
      <c r="B92" s="20" t="s">
        <v>87</v>
      </c>
      <c r="C92" s="20"/>
      <c r="D92" s="76"/>
      <c r="E92" s="76"/>
      <c r="F92" s="76">
        <f t="shared" si="4"/>
        <v>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</row>
    <row r="93" spans="1:149" ht="15.75">
      <c r="A93" s="31"/>
      <c r="B93" s="24" t="s">
        <v>86</v>
      </c>
      <c r="C93" s="24"/>
      <c r="D93" s="75"/>
      <c r="E93" s="75"/>
      <c r="F93" s="75">
        <f t="shared" si="4"/>
        <v>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</row>
    <row r="94" spans="1:149" ht="15.75">
      <c r="A94" s="31"/>
      <c r="B94" s="24" t="s">
        <v>85</v>
      </c>
      <c r="C94" s="24"/>
      <c r="D94" s="75"/>
      <c r="E94" s="75"/>
      <c r="F94" s="75">
        <f t="shared" si="4"/>
        <v>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</row>
    <row r="95" spans="1:149" ht="15.75">
      <c r="A95" s="31" t="s">
        <v>202</v>
      </c>
      <c r="B95" s="20" t="s">
        <v>84</v>
      </c>
      <c r="C95" s="20"/>
      <c r="D95" s="76"/>
      <c r="E95" s="76"/>
      <c r="F95" s="75">
        <f t="shared" si="4"/>
        <v>0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</row>
    <row r="96" spans="1:149" ht="15.75">
      <c r="A96" s="31"/>
      <c r="B96" s="24" t="s">
        <v>83</v>
      </c>
      <c r="C96" s="24"/>
      <c r="D96" s="75"/>
      <c r="E96" s="75"/>
      <c r="F96" s="75">
        <f t="shared" si="4"/>
        <v>0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</row>
    <row r="97" spans="1:149" ht="15.75">
      <c r="A97" s="31"/>
      <c r="B97" s="24" t="s">
        <v>82</v>
      </c>
      <c r="C97" s="24"/>
      <c r="D97" s="76"/>
      <c r="E97" s="75"/>
      <c r="F97" s="75">
        <f t="shared" si="4"/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</row>
    <row r="98" spans="1:149" ht="15.75">
      <c r="A98" s="31" t="s">
        <v>203</v>
      </c>
      <c r="B98" s="20" t="s">
        <v>81</v>
      </c>
      <c r="C98" s="20">
        <v>1993.76</v>
      </c>
      <c r="D98" s="76">
        <v>946.94</v>
      </c>
      <c r="E98" s="76">
        <v>1188.54</v>
      </c>
      <c r="F98" s="76">
        <f t="shared" si="4"/>
        <v>2135.48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</row>
    <row r="99" spans="1:149" ht="31.5">
      <c r="A99" s="31" t="s">
        <v>204</v>
      </c>
      <c r="B99" s="20" t="s">
        <v>80</v>
      </c>
      <c r="C99" s="20">
        <v>606.1</v>
      </c>
      <c r="D99" s="76">
        <v>289.76</v>
      </c>
      <c r="E99" s="76">
        <v>363.7</v>
      </c>
      <c r="F99" s="76">
        <f t="shared" si="4"/>
        <v>653.46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</row>
    <row r="100" spans="1:149" ht="15.75">
      <c r="A100" s="31" t="s">
        <v>205</v>
      </c>
      <c r="B100" s="20" t="s">
        <v>79</v>
      </c>
      <c r="C100" s="20">
        <v>160.13999999999999</v>
      </c>
      <c r="D100" s="76">
        <v>289.76</v>
      </c>
      <c r="E100" s="76">
        <v>67.930000000000007</v>
      </c>
      <c r="F100" s="76">
        <f t="shared" si="4"/>
        <v>357.69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</row>
    <row r="101" spans="1:149" ht="31.5">
      <c r="A101" s="31" t="s">
        <v>206</v>
      </c>
      <c r="B101" s="20" t="s">
        <v>78</v>
      </c>
      <c r="C101" s="20"/>
      <c r="D101" s="76">
        <f>D102+D103+D104+D105+D106+D107+D108+D109+D121+D125+D146</f>
        <v>99.88000000000001</v>
      </c>
      <c r="E101" s="76">
        <f>E102+E103+E104+E105+E106+E107+E108+E109+E112+E113+E114+E115+E116+E117+E118+E119+E120+E121+E125+E146+E156</f>
        <v>217.36</v>
      </c>
      <c r="F101" s="76">
        <f t="shared" si="4"/>
        <v>317.24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</row>
    <row r="102" spans="1:149" ht="15.75">
      <c r="A102" s="31" t="s">
        <v>207</v>
      </c>
      <c r="B102" s="24" t="s">
        <v>77</v>
      </c>
      <c r="C102" s="24"/>
      <c r="D102" s="75"/>
      <c r="E102" s="75"/>
      <c r="F102" s="75">
        <f t="shared" si="4"/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</row>
    <row r="103" spans="1:149" ht="15.75">
      <c r="A103" s="31" t="s">
        <v>208</v>
      </c>
      <c r="B103" s="24" t="s">
        <v>76</v>
      </c>
      <c r="C103" s="24"/>
      <c r="D103" s="75"/>
      <c r="E103" s="75"/>
      <c r="F103" s="75">
        <f t="shared" si="4"/>
        <v>0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</row>
    <row r="104" spans="1:149" ht="54.75" customHeight="1">
      <c r="A104" s="31" t="s">
        <v>209</v>
      </c>
      <c r="B104" s="34" t="s">
        <v>75</v>
      </c>
      <c r="C104" s="34"/>
      <c r="D104" s="75"/>
      <c r="E104" s="75"/>
      <c r="F104" s="75">
        <f t="shared" si="4"/>
        <v>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</row>
    <row r="105" spans="1:149" ht="15.75">
      <c r="A105" s="31" t="s">
        <v>210</v>
      </c>
      <c r="B105" s="24" t="s">
        <v>74</v>
      </c>
      <c r="C105" s="24"/>
      <c r="D105" s="75"/>
      <c r="E105" s="75"/>
      <c r="F105" s="75">
        <f>E105+F106+F107+F108+F109</f>
        <v>249.83</v>
      </c>
    </row>
    <row r="106" spans="1:149" ht="15.75">
      <c r="A106" s="31" t="s">
        <v>211</v>
      </c>
      <c r="B106" s="24" t="s">
        <v>73</v>
      </c>
      <c r="C106" s="24">
        <v>0</v>
      </c>
      <c r="D106" s="75">
        <v>0</v>
      </c>
      <c r="E106" s="76">
        <v>0</v>
      </c>
      <c r="F106" s="75">
        <f t="shared" si="4"/>
        <v>0</v>
      </c>
    </row>
    <row r="107" spans="1:149" ht="15.75">
      <c r="A107" s="31" t="s">
        <v>212</v>
      </c>
      <c r="B107" s="24" t="s">
        <v>72</v>
      </c>
      <c r="C107" s="24"/>
      <c r="D107" s="75"/>
      <c r="E107" s="76"/>
      <c r="F107" s="75">
        <f t="shared" si="4"/>
        <v>0</v>
      </c>
    </row>
    <row r="108" spans="1:149" ht="15.75">
      <c r="A108" s="31" t="s">
        <v>213</v>
      </c>
      <c r="B108" s="24" t="s">
        <v>71</v>
      </c>
      <c r="C108" s="24"/>
      <c r="D108" s="75"/>
      <c r="E108" s="76"/>
      <c r="F108" s="75">
        <f t="shared" si="4"/>
        <v>0</v>
      </c>
    </row>
    <row r="109" spans="1:149" ht="15.75">
      <c r="A109" s="31" t="s">
        <v>214</v>
      </c>
      <c r="B109" s="24" t="s">
        <v>70</v>
      </c>
      <c r="C109" s="24">
        <v>153.41999999999999</v>
      </c>
      <c r="D109" s="75">
        <v>86.65</v>
      </c>
      <c r="E109" s="75">
        <v>163.71</v>
      </c>
      <c r="F109" s="75">
        <v>249.83</v>
      </c>
    </row>
    <row r="110" spans="1:149" ht="15.75">
      <c r="A110" s="31" t="s">
        <v>215</v>
      </c>
      <c r="B110" s="24" t="s">
        <v>21</v>
      </c>
      <c r="C110" s="24">
        <v>61.09</v>
      </c>
      <c r="D110" s="75">
        <v>40.479999999999997</v>
      </c>
      <c r="E110" s="75">
        <v>117.01</v>
      </c>
      <c r="F110" s="76">
        <f>D110+E110</f>
        <v>157.49</v>
      </c>
    </row>
    <row r="111" spans="1:149" ht="15.75">
      <c r="A111" s="31" t="s">
        <v>216</v>
      </c>
      <c r="B111" s="24" t="s">
        <v>69</v>
      </c>
      <c r="C111" s="24">
        <v>92.34</v>
      </c>
      <c r="D111" s="75">
        <v>46.17</v>
      </c>
      <c r="E111" s="75">
        <v>46.17</v>
      </c>
      <c r="F111" s="76">
        <f t="shared" ref="F111:F116" si="5">D111+E111</f>
        <v>92.34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</row>
    <row r="112" spans="1:149" ht="15.75">
      <c r="A112" s="31" t="s">
        <v>217</v>
      </c>
      <c r="B112" s="24" t="s">
        <v>68</v>
      </c>
      <c r="C112" s="24"/>
      <c r="D112" s="75"/>
      <c r="E112" s="76"/>
      <c r="F112" s="76">
        <f t="shared" si="5"/>
        <v>0</v>
      </c>
    </row>
    <row r="113" spans="1:6" ht="31.5">
      <c r="A113" s="31" t="s">
        <v>218</v>
      </c>
      <c r="B113" s="24" t="s">
        <v>67</v>
      </c>
      <c r="C113" s="24"/>
      <c r="D113" s="75"/>
      <c r="E113" s="76"/>
      <c r="F113" s="76">
        <f t="shared" si="5"/>
        <v>0</v>
      </c>
    </row>
    <row r="114" spans="1:6" ht="31.5">
      <c r="A114" s="31" t="s">
        <v>219</v>
      </c>
      <c r="B114" s="24" t="s">
        <v>266</v>
      </c>
      <c r="C114" s="24"/>
      <c r="D114" s="75"/>
      <c r="E114" s="75"/>
      <c r="F114" s="76">
        <f t="shared" si="5"/>
        <v>0</v>
      </c>
    </row>
    <row r="115" spans="1:6" ht="15.75">
      <c r="A115" s="31" t="s">
        <v>220</v>
      </c>
      <c r="B115" s="24" t="s">
        <v>66</v>
      </c>
      <c r="C115" s="24"/>
      <c r="D115" s="75"/>
      <c r="E115" s="76"/>
      <c r="F115" s="76">
        <f t="shared" si="5"/>
        <v>0</v>
      </c>
    </row>
    <row r="116" spans="1:6" ht="110.25">
      <c r="A116" s="31" t="s">
        <v>221</v>
      </c>
      <c r="B116" s="24" t="s">
        <v>65</v>
      </c>
      <c r="C116" s="24"/>
      <c r="D116" s="75"/>
      <c r="E116" s="76"/>
      <c r="F116" s="76">
        <f t="shared" si="5"/>
        <v>0</v>
      </c>
    </row>
    <row r="117" spans="1:6" ht="31.5">
      <c r="A117" s="31" t="s">
        <v>222</v>
      </c>
      <c r="B117" s="24" t="s">
        <v>64</v>
      </c>
      <c r="C117" s="24"/>
      <c r="D117" s="75"/>
      <c r="E117" s="76"/>
      <c r="F117" s="75">
        <f t="shared" ref="F117:F146" si="6">E117+D117</f>
        <v>0</v>
      </c>
    </row>
    <row r="118" spans="1:6" ht="15.75">
      <c r="A118" s="31" t="s">
        <v>223</v>
      </c>
      <c r="B118" s="24" t="s">
        <v>63</v>
      </c>
      <c r="C118" s="24"/>
      <c r="D118" s="75"/>
      <c r="E118" s="76"/>
      <c r="F118" s="75">
        <f t="shared" si="6"/>
        <v>0</v>
      </c>
    </row>
    <row r="119" spans="1:6" ht="15.75">
      <c r="A119" s="31" t="s">
        <v>224</v>
      </c>
      <c r="B119" s="24" t="s">
        <v>62</v>
      </c>
      <c r="C119" s="24"/>
      <c r="D119" s="75"/>
      <c r="E119" s="76"/>
      <c r="F119" s="75">
        <f t="shared" si="6"/>
        <v>0</v>
      </c>
    </row>
    <row r="120" spans="1:6" ht="15.75">
      <c r="A120" s="31" t="s">
        <v>225</v>
      </c>
      <c r="B120" s="24" t="s">
        <v>61</v>
      </c>
      <c r="C120" s="24"/>
      <c r="D120" s="75"/>
      <c r="E120" s="76"/>
      <c r="F120" s="75">
        <f t="shared" si="6"/>
        <v>0</v>
      </c>
    </row>
    <row r="121" spans="1:6" ht="15.75">
      <c r="A121" s="31" t="s">
        <v>226</v>
      </c>
      <c r="B121" s="24" t="s">
        <v>60</v>
      </c>
      <c r="C121" s="24">
        <v>97.37</v>
      </c>
      <c r="D121" s="75">
        <v>2</v>
      </c>
      <c r="E121" s="75">
        <v>42.69</v>
      </c>
      <c r="F121" s="75">
        <f t="shared" si="6"/>
        <v>44.69</v>
      </c>
    </row>
    <row r="122" spans="1:6" ht="15.75">
      <c r="A122" s="31" t="s">
        <v>227</v>
      </c>
      <c r="B122" s="24" t="s">
        <v>59</v>
      </c>
      <c r="C122" s="24"/>
      <c r="D122" s="75"/>
      <c r="E122" s="75"/>
      <c r="F122" s="75">
        <f t="shared" si="6"/>
        <v>0</v>
      </c>
    </row>
    <row r="123" spans="1:6" ht="15.75">
      <c r="A123" s="31" t="s">
        <v>228</v>
      </c>
      <c r="B123" s="24" t="s">
        <v>58</v>
      </c>
      <c r="C123" s="24"/>
      <c r="D123" s="75"/>
      <c r="E123" s="75"/>
      <c r="F123" s="75">
        <f t="shared" si="6"/>
        <v>0</v>
      </c>
    </row>
    <row r="124" spans="1:6" ht="31.5">
      <c r="A124" s="31" t="s">
        <v>229</v>
      </c>
      <c r="B124" s="24" t="s">
        <v>57</v>
      </c>
      <c r="C124" s="24"/>
      <c r="D124" s="75"/>
      <c r="E124" s="75"/>
      <c r="F124" s="75">
        <f t="shared" si="6"/>
        <v>0</v>
      </c>
    </row>
    <row r="125" spans="1:6" ht="31.5">
      <c r="A125" s="31" t="s">
        <v>230</v>
      </c>
      <c r="B125" s="24" t="s">
        <v>56</v>
      </c>
      <c r="C125" s="24"/>
      <c r="D125" s="75">
        <v>7</v>
      </c>
      <c r="E125" s="75">
        <v>1</v>
      </c>
      <c r="F125" s="76">
        <f t="shared" si="6"/>
        <v>8</v>
      </c>
    </row>
    <row r="126" spans="1:6" ht="15.75">
      <c r="A126" s="31" t="s">
        <v>231</v>
      </c>
      <c r="B126" s="24" t="s">
        <v>269</v>
      </c>
      <c r="C126" s="24"/>
      <c r="D126" s="75"/>
      <c r="E126" s="75"/>
      <c r="F126" s="75">
        <f t="shared" si="6"/>
        <v>0</v>
      </c>
    </row>
    <row r="127" spans="1:6" ht="15.75">
      <c r="A127" s="31" t="s">
        <v>232</v>
      </c>
      <c r="B127" s="24" t="s">
        <v>55</v>
      </c>
      <c r="C127" s="24"/>
      <c r="D127" s="75"/>
      <c r="E127" s="75"/>
      <c r="F127" s="75">
        <f t="shared" si="6"/>
        <v>0</v>
      </c>
    </row>
    <row r="128" spans="1:6" ht="15.75">
      <c r="A128" s="31" t="s">
        <v>233</v>
      </c>
      <c r="B128" s="24" t="s">
        <v>54</v>
      </c>
      <c r="C128" s="24"/>
      <c r="D128" s="75"/>
      <c r="E128" s="75"/>
      <c r="F128" s="75">
        <f t="shared" si="6"/>
        <v>0</v>
      </c>
    </row>
    <row r="129" spans="1:6" ht="47.25">
      <c r="A129" s="31" t="s">
        <v>234</v>
      </c>
      <c r="B129" s="24" t="s">
        <v>53</v>
      </c>
      <c r="C129" s="24"/>
      <c r="D129" s="75"/>
      <c r="E129" s="75"/>
      <c r="F129" s="75">
        <f t="shared" si="6"/>
        <v>0</v>
      </c>
    </row>
    <row r="130" spans="1:6" ht="15.75">
      <c r="A130" s="31" t="s">
        <v>235</v>
      </c>
      <c r="B130" s="24" t="s">
        <v>52</v>
      </c>
      <c r="C130" s="24"/>
      <c r="D130" s="75"/>
      <c r="E130" s="75"/>
      <c r="F130" s="75">
        <f t="shared" si="6"/>
        <v>0</v>
      </c>
    </row>
    <row r="131" spans="1:6" ht="15.75">
      <c r="A131" s="31" t="s">
        <v>236</v>
      </c>
      <c r="B131" s="24" t="s">
        <v>51</v>
      </c>
      <c r="C131" s="24"/>
      <c r="D131" s="75"/>
      <c r="E131" s="75"/>
      <c r="F131" s="75">
        <f t="shared" si="6"/>
        <v>0</v>
      </c>
    </row>
    <row r="132" spans="1:6" ht="15.75">
      <c r="A132" s="31" t="s">
        <v>237</v>
      </c>
      <c r="B132" s="24" t="s">
        <v>50</v>
      </c>
      <c r="C132" s="24"/>
      <c r="D132" s="75"/>
      <c r="E132" s="75"/>
      <c r="F132" s="75">
        <f t="shared" si="6"/>
        <v>0</v>
      </c>
    </row>
    <row r="133" spans="1:6" ht="15.75">
      <c r="A133" s="31" t="s">
        <v>238</v>
      </c>
      <c r="B133" s="24" t="s">
        <v>28</v>
      </c>
      <c r="C133" s="24"/>
      <c r="D133" s="75"/>
      <c r="E133" s="75"/>
      <c r="F133" s="75">
        <f t="shared" si="6"/>
        <v>0</v>
      </c>
    </row>
    <row r="134" spans="1:6" ht="15.75">
      <c r="A134" s="31" t="s">
        <v>239</v>
      </c>
      <c r="B134" s="24" t="s">
        <v>49</v>
      </c>
      <c r="C134" s="24"/>
      <c r="D134" s="75"/>
      <c r="E134" s="75"/>
      <c r="F134" s="75">
        <f t="shared" si="6"/>
        <v>0</v>
      </c>
    </row>
    <row r="135" spans="1:6" ht="15.75">
      <c r="A135" s="31" t="s">
        <v>240</v>
      </c>
      <c r="B135" s="24" t="s">
        <v>48</v>
      </c>
      <c r="C135" s="24"/>
      <c r="D135" s="75"/>
      <c r="E135" s="75"/>
      <c r="F135" s="75">
        <f t="shared" si="6"/>
        <v>0</v>
      </c>
    </row>
    <row r="136" spans="1:6" ht="15.75">
      <c r="A136" s="31" t="s">
        <v>241</v>
      </c>
      <c r="B136" s="24" t="s">
        <v>47</v>
      </c>
      <c r="C136" s="24"/>
      <c r="D136" s="75"/>
      <c r="E136" s="75"/>
      <c r="F136" s="75">
        <f t="shared" si="6"/>
        <v>0</v>
      </c>
    </row>
    <row r="137" spans="1:6" ht="31.5">
      <c r="A137" s="31" t="s">
        <v>242</v>
      </c>
      <c r="B137" s="24" t="s">
        <v>46</v>
      </c>
      <c r="C137" s="24"/>
      <c r="D137" s="75"/>
      <c r="E137" s="75"/>
      <c r="F137" s="75">
        <f t="shared" si="6"/>
        <v>0</v>
      </c>
    </row>
    <row r="138" spans="1:6" ht="15.75">
      <c r="A138" s="31" t="s">
        <v>243</v>
      </c>
      <c r="B138" s="24" t="s">
        <v>45</v>
      </c>
      <c r="C138" s="24"/>
      <c r="D138" s="75"/>
      <c r="E138" s="75"/>
      <c r="F138" s="75">
        <f t="shared" si="6"/>
        <v>0</v>
      </c>
    </row>
    <row r="139" spans="1:6" ht="15.75">
      <c r="A139" s="31" t="s">
        <v>244</v>
      </c>
      <c r="B139" s="24" t="s">
        <v>44</v>
      </c>
      <c r="C139" s="24"/>
      <c r="D139" s="75"/>
      <c r="E139" s="75"/>
      <c r="F139" s="75">
        <f t="shared" si="6"/>
        <v>0</v>
      </c>
    </row>
    <row r="140" spans="1:6" ht="15.75">
      <c r="A140" s="31" t="s">
        <v>245</v>
      </c>
      <c r="B140" s="24" t="s">
        <v>43</v>
      </c>
      <c r="C140" s="24">
        <v>8.2899999999999991</v>
      </c>
      <c r="D140" s="75"/>
      <c r="E140" s="75"/>
      <c r="F140" s="75">
        <f t="shared" si="6"/>
        <v>0</v>
      </c>
    </row>
    <row r="141" spans="1:6" ht="15.75">
      <c r="A141" s="31" t="s">
        <v>246</v>
      </c>
      <c r="B141" s="24" t="s">
        <v>42</v>
      </c>
      <c r="C141" s="24"/>
      <c r="D141" s="75"/>
      <c r="E141" s="75"/>
      <c r="F141" s="75">
        <f t="shared" si="6"/>
        <v>0</v>
      </c>
    </row>
    <row r="142" spans="1:6" ht="15.75">
      <c r="A142" s="31" t="s">
        <v>247</v>
      </c>
      <c r="B142" s="24" t="s">
        <v>41</v>
      </c>
      <c r="C142" s="24"/>
      <c r="D142" s="75"/>
      <c r="E142" s="75"/>
      <c r="F142" s="75">
        <f t="shared" si="6"/>
        <v>0</v>
      </c>
    </row>
    <row r="143" spans="1:6" ht="31.5">
      <c r="A143" s="31" t="s">
        <v>248</v>
      </c>
      <c r="B143" s="24" t="s">
        <v>40</v>
      </c>
      <c r="C143" s="24"/>
      <c r="D143" s="75"/>
      <c r="E143" s="75"/>
      <c r="F143" s="75">
        <f t="shared" si="6"/>
        <v>0</v>
      </c>
    </row>
    <row r="144" spans="1:6" ht="31.5">
      <c r="A144" s="31" t="s">
        <v>249</v>
      </c>
      <c r="B144" s="24" t="s">
        <v>39</v>
      </c>
      <c r="C144" s="24"/>
      <c r="D144" s="75"/>
      <c r="E144" s="75"/>
      <c r="F144" s="75">
        <f t="shared" si="6"/>
        <v>0</v>
      </c>
    </row>
    <row r="145" spans="1:6" ht="15.75">
      <c r="A145" s="31" t="s">
        <v>250</v>
      </c>
      <c r="B145" s="24" t="s">
        <v>38</v>
      </c>
      <c r="C145" s="24"/>
      <c r="D145" s="75"/>
      <c r="E145" s="75"/>
      <c r="F145" s="75">
        <f t="shared" si="6"/>
        <v>0</v>
      </c>
    </row>
    <row r="146" spans="1:6" ht="15.75">
      <c r="A146" s="31" t="s">
        <v>251</v>
      </c>
      <c r="B146" s="24" t="s">
        <v>37</v>
      </c>
      <c r="C146" s="24">
        <v>26.43</v>
      </c>
      <c r="D146" s="75">
        <v>4.2300000000000004</v>
      </c>
      <c r="E146" s="75">
        <v>9.9600000000000009</v>
      </c>
      <c r="F146" s="76">
        <f t="shared" si="6"/>
        <v>14.190000000000001</v>
      </c>
    </row>
    <row r="147" spans="1:6" ht="15.75">
      <c r="A147" s="31" t="s">
        <v>252</v>
      </c>
      <c r="B147" s="24" t="s">
        <v>36</v>
      </c>
      <c r="C147" s="24"/>
      <c r="D147" s="75"/>
      <c r="E147" s="75"/>
      <c r="F147" s="75">
        <f t="shared" ref="F147:F166" si="7">E147+D147</f>
        <v>0</v>
      </c>
    </row>
    <row r="148" spans="1:6" ht="15.75">
      <c r="A148" s="31" t="s">
        <v>253</v>
      </c>
      <c r="B148" s="24" t="s">
        <v>35</v>
      </c>
      <c r="C148" s="24"/>
      <c r="D148" s="75"/>
      <c r="E148" s="75"/>
      <c r="F148" s="75">
        <f t="shared" si="7"/>
        <v>0</v>
      </c>
    </row>
    <row r="149" spans="1:6" ht="15.75">
      <c r="A149" s="31" t="s">
        <v>254</v>
      </c>
      <c r="B149" s="24" t="s">
        <v>34</v>
      </c>
      <c r="C149" s="24"/>
      <c r="D149" s="75"/>
      <c r="E149" s="75"/>
      <c r="F149" s="75">
        <f t="shared" si="7"/>
        <v>0</v>
      </c>
    </row>
    <row r="150" spans="1:6" ht="47.25">
      <c r="A150" s="31" t="s">
        <v>255</v>
      </c>
      <c r="B150" s="24" t="s">
        <v>33</v>
      </c>
      <c r="C150" s="24"/>
      <c r="D150" s="75"/>
      <c r="E150" s="75"/>
      <c r="F150" s="75">
        <f t="shared" si="7"/>
        <v>0</v>
      </c>
    </row>
    <row r="151" spans="1:6" ht="31.5">
      <c r="A151" s="31" t="s">
        <v>256</v>
      </c>
      <c r="B151" s="24" t="s">
        <v>32</v>
      </c>
      <c r="C151" s="24"/>
      <c r="D151" s="75"/>
      <c r="E151" s="75"/>
      <c r="F151" s="75">
        <f t="shared" si="7"/>
        <v>0</v>
      </c>
    </row>
    <row r="152" spans="1:6" ht="15.75">
      <c r="A152" s="31" t="s">
        <v>257</v>
      </c>
      <c r="B152" s="24" t="s">
        <v>31</v>
      </c>
      <c r="C152" s="24"/>
      <c r="D152" s="75"/>
      <c r="E152" s="75"/>
      <c r="F152" s="75">
        <f t="shared" si="7"/>
        <v>0</v>
      </c>
    </row>
    <row r="153" spans="1:6" ht="15.75">
      <c r="A153" s="31" t="s">
        <v>258</v>
      </c>
      <c r="B153" s="24" t="s">
        <v>30</v>
      </c>
      <c r="C153" s="24"/>
      <c r="D153" s="75"/>
      <c r="E153" s="75"/>
      <c r="F153" s="75">
        <f t="shared" si="7"/>
        <v>0</v>
      </c>
    </row>
    <row r="154" spans="1:6" ht="15.75">
      <c r="A154" s="31" t="s">
        <v>259</v>
      </c>
      <c r="B154" s="24" t="s">
        <v>29</v>
      </c>
      <c r="C154" s="24"/>
      <c r="D154" s="75"/>
      <c r="E154" s="75"/>
      <c r="F154" s="75">
        <f t="shared" si="7"/>
        <v>0</v>
      </c>
    </row>
    <row r="155" spans="1:6" ht="15.75">
      <c r="A155" s="31" t="s">
        <v>260</v>
      </c>
      <c r="B155" s="24" t="s">
        <v>28</v>
      </c>
      <c r="C155" s="24"/>
      <c r="D155" s="75"/>
      <c r="E155" s="75"/>
      <c r="F155" s="75">
        <f t="shared" si="7"/>
        <v>0</v>
      </c>
    </row>
    <row r="156" spans="1:6" ht="47.25">
      <c r="A156" s="31" t="s">
        <v>261</v>
      </c>
      <c r="B156" s="20" t="s">
        <v>27</v>
      </c>
      <c r="C156" s="20"/>
      <c r="D156" s="76"/>
      <c r="E156" s="77"/>
      <c r="F156" s="76">
        <f t="shared" si="7"/>
        <v>0</v>
      </c>
    </row>
    <row r="157" spans="1:6" ht="47.25">
      <c r="A157" s="31" t="s">
        <v>262</v>
      </c>
      <c r="B157" s="24" t="s">
        <v>26</v>
      </c>
      <c r="C157" s="24"/>
      <c r="D157" s="75"/>
      <c r="E157" s="78"/>
      <c r="F157" s="75">
        <f t="shared" si="7"/>
        <v>0</v>
      </c>
    </row>
    <row r="158" spans="1:6" ht="47.25">
      <c r="A158" s="31" t="s">
        <v>263</v>
      </c>
      <c r="B158" s="20" t="s">
        <v>25</v>
      </c>
      <c r="C158" s="20"/>
      <c r="D158" s="76"/>
      <c r="E158" s="77"/>
      <c r="F158" s="75">
        <f t="shared" si="7"/>
        <v>0</v>
      </c>
    </row>
    <row r="159" spans="1:6" ht="15.75">
      <c r="A159" s="24">
        <v>6</v>
      </c>
      <c r="B159" s="20" t="s">
        <v>24</v>
      </c>
      <c r="C159" s="20"/>
      <c r="D159" s="76">
        <f>SUM(D47-D75-D80-D83)</f>
        <v>-1859.9395800000002</v>
      </c>
      <c r="E159" s="77">
        <f>SUM(E47-E75-E80-E83)</f>
        <v>-1413.7076099999999</v>
      </c>
      <c r="F159" s="76">
        <f t="shared" si="7"/>
        <v>-3273.6471900000001</v>
      </c>
    </row>
    <row r="160" spans="1:6" ht="15.75">
      <c r="A160" s="31" t="s">
        <v>97</v>
      </c>
      <c r="B160" s="30" t="s">
        <v>23</v>
      </c>
      <c r="C160" s="30"/>
      <c r="D160" s="79"/>
      <c r="E160" s="79"/>
      <c r="F160" s="75">
        <f t="shared" si="7"/>
        <v>0</v>
      </c>
    </row>
    <row r="161" spans="1:6" ht="15.75">
      <c r="A161" s="31" t="s">
        <v>88</v>
      </c>
      <c r="B161" s="30" t="s">
        <v>22</v>
      </c>
      <c r="C161" s="30"/>
      <c r="D161" s="76"/>
      <c r="E161" s="76"/>
      <c r="F161" s="75">
        <f t="shared" si="7"/>
        <v>0</v>
      </c>
    </row>
    <row r="162" spans="1:6" ht="15.75">
      <c r="A162" s="24"/>
      <c r="B162" s="27" t="s">
        <v>21</v>
      </c>
      <c r="C162" s="27"/>
      <c r="D162" s="75"/>
      <c r="E162" s="80"/>
      <c r="F162" s="75">
        <f t="shared" si="7"/>
        <v>0</v>
      </c>
    </row>
    <row r="163" spans="1:6" ht="15.75">
      <c r="A163" s="24"/>
      <c r="B163" s="27" t="s">
        <v>20</v>
      </c>
      <c r="C163" s="27"/>
      <c r="D163" s="75"/>
      <c r="E163" s="75"/>
      <c r="F163" s="75">
        <f t="shared" si="7"/>
        <v>0</v>
      </c>
    </row>
    <row r="164" spans="1:6" ht="15.75">
      <c r="A164" s="24"/>
      <c r="B164" s="27" t="s">
        <v>19</v>
      </c>
      <c r="C164" s="27"/>
      <c r="D164" s="75"/>
      <c r="E164" s="75"/>
      <c r="F164" s="75">
        <f t="shared" si="7"/>
        <v>0</v>
      </c>
    </row>
    <row r="165" spans="1:6" ht="15.75">
      <c r="A165" s="24"/>
      <c r="B165" s="27" t="s">
        <v>18</v>
      </c>
      <c r="C165" s="27"/>
      <c r="D165" s="75"/>
      <c r="E165" s="75"/>
      <c r="F165" s="75">
        <f t="shared" si="7"/>
        <v>0</v>
      </c>
    </row>
    <row r="166" spans="1:6" ht="15.75">
      <c r="A166" s="24"/>
      <c r="B166" s="27" t="s">
        <v>17</v>
      </c>
      <c r="C166" s="27"/>
      <c r="D166" s="75"/>
      <c r="E166" s="75"/>
      <c r="F166" s="75">
        <f t="shared" si="7"/>
        <v>0</v>
      </c>
    </row>
    <row r="167" spans="1:6" ht="21.75" customHeight="1">
      <c r="A167" s="81" t="s">
        <v>16</v>
      </c>
      <c r="B167" s="82"/>
      <c r="C167" s="82"/>
      <c r="D167" s="82"/>
      <c r="E167" s="82"/>
      <c r="F167" s="83"/>
    </row>
    <row r="168" spans="1:6" ht="15.75">
      <c r="A168" s="24">
        <v>1</v>
      </c>
      <c r="B168" s="24" t="s">
        <v>15</v>
      </c>
      <c r="C168" s="24">
        <v>10</v>
      </c>
      <c r="D168" s="29">
        <v>10</v>
      </c>
      <c r="E168" s="29">
        <v>10</v>
      </c>
      <c r="F168" s="22">
        <v>10</v>
      </c>
    </row>
    <row r="169" spans="1:6" ht="15.75">
      <c r="A169" s="24">
        <v>2</v>
      </c>
      <c r="B169" s="24" t="s">
        <v>14</v>
      </c>
      <c r="C169" s="24">
        <v>16614.669999999998</v>
      </c>
      <c r="D169" s="29">
        <v>17795.669999999998</v>
      </c>
      <c r="E169" s="29"/>
      <c r="F169" s="22">
        <f t="shared" ref="F169:F182" si="8">E169+D169</f>
        <v>17795.669999999998</v>
      </c>
    </row>
    <row r="170" spans="1:6" ht="31.5">
      <c r="A170" s="24">
        <v>3</v>
      </c>
      <c r="B170" s="27" t="s">
        <v>13</v>
      </c>
      <c r="C170" s="27"/>
      <c r="D170" s="23"/>
      <c r="E170" s="23"/>
      <c r="F170" s="22">
        <f t="shared" si="8"/>
        <v>0</v>
      </c>
    </row>
    <row r="171" spans="1:6" ht="15.75">
      <c r="A171" s="27">
        <v>4</v>
      </c>
      <c r="B171" s="28" t="s">
        <v>12</v>
      </c>
      <c r="C171" s="28" t="s">
        <v>271</v>
      </c>
      <c r="D171" s="23" t="s">
        <v>271</v>
      </c>
      <c r="E171" s="23"/>
      <c r="F171" s="22" t="str">
        <f>D171</f>
        <v>8(15)</v>
      </c>
    </row>
    <row r="172" spans="1:6" ht="15.75">
      <c r="A172" s="27">
        <v>8</v>
      </c>
      <c r="B172" s="28" t="s">
        <v>11</v>
      </c>
      <c r="C172" s="28">
        <v>16.93</v>
      </c>
      <c r="D172" s="23">
        <v>16.93</v>
      </c>
      <c r="E172" s="23"/>
      <c r="F172" s="22">
        <f t="shared" si="8"/>
        <v>16.93</v>
      </c>
    </row>
    <row r="173" spans="1:6" ht="15.75">
      <c r="A173" s="27">
        <v>9</v>
      </c>
      <c r="B173" s="28" t="s">
        <v>10</v>
      </c>
      <c r="C173" s="28"/>
      <c r="D173" s="23"/>
      <c r="E173" s="23"/>
      <c r="F173" s="22">
        <f t="shared" si="8"/>
        <v>0</v>
      </c>
    </row>
    <row r="174" spans="1:6" ht="31.5">
      <c r="A174" s="27">
        <v>10</v>
      </c>
      <c r="B174" s="27" t="s">
        <v>9</v>
      </c>
      <c r="C174" s="27">
        <v>222.2</v>
      </c>
      <c r="D174" s="23">
        <v>222.2</v>
      </c>
      <c r="E174" s="23"/>
      <c r="F174" s="22">
        <f t="shared" si="8"/>
        <v>222.2</v>
      </c>
    </row>
    <row r="175" spans="1:6" ht="31.5">
      <c r="A175" s="27">
        <v>11</v>
      </c>
      <c r="B175" s="27" t="s">
        <v>8</v>
      </c>
      <c r="C175" s="27">
        <v>0</v>
      </c>
      <c r="D175" s="23">
        <v>0</v>
      </c>
      <c r="E175" s="23"/>
      <c r="F175" s="22">
        <f t="shared" si="8"/>
        <v>0</v>
      </c>
    </row>
    <row r="176" spans="1:6" ht="31.5">
      <c r="A176" s="27">
        <v>12</v>
      </c>
      <c r="B176" s="27" t="s">
        <v>7</v>
      </c>
      <c r="C176" s="27">
        <v>177.23</v>
      </c>
      <c r="D176" s="23">
        <v>177.23</v>
      </c>
      <c r="E176" s="23"/>
      <c r="F176" s="22">
        <f t="shared" si="8"/>
        <v>177.23</v>
      </c>
    </row>
    <row r="177" spans="1:6" ht="31.5">
      <c r="A177" s="27">
        <v>13</v>
      </c>
      <c r="B177" s="27" t="s">
        <v>6</v>
      </c>
      <c r="C177" s="27">
        <v>19.25</v>
      </c>
      <c r="D177" s="23">
        <v>19.25</v>
      </c>
      <c r="E177" s="23"/>
      <c r="F177" s="22">
        <f t="shared" si="8"/>
        <v>19.25</v>
      </c>
    </row>
    <row r="178" spans="1:6" ht="28.5" customHeight="1">
      <c r="A178" s="27">
        <v>14</v>
      </c>
      <c r="B178" s="27" t="s">
        <v>5</v>
      </c>
      <c r="C178" s="27"/>
      <c r="D178" s="51"/>
      <c r="E178" s="23"/>
      <c r="F178" s="22">
        <v>8.2330000000000005</v>
      </c>
    </row>
    <row r="179" spans="1:6" ht="31.5">
      <c r="A179" s="26">
        <v>14</v>
      </c>
      <c r="B179" s="24" t="s">
        <v>4</v>
      </c>
      <c r="C179" s="24"/>
      <c r="D179" s="22"/>
      <c r="E179" s="22"/>
      <c r="F179" s="22">
        <f t="shared" si="8"/>
        <v>0</v>
      </c>
    </row>
    <row r="180" spans="1:6" ht="19.5" customHeight="1">
      <c r="A180" s="26">
        <v>15</v>
      </c>
      <c r="B180" s="24" t="s">
        <v>3</v>
      </c>
      <c r="C180" s="24"/>
      <c r="D180" s="23"/>
      <c r="E180" s="22"/>
      <c r="F180" s="22">
        <f t="shared" si="8"/>
        <v>0</v>
      </c>
    </row>
    <row r="181" spans="1:6" ht="22.5" customHeight="1">
      <c r="A181" s="25">
        <v>16</v>
      </c>
      <c r="B181" s="24" t="s">
        <v>2</v>
      </c>
      <c r="C181" s="24"/>
      <c r="D181" s="22"/>
      <c r="E181" s="22"/>
      <c r="F181" s="22">
        <f t="shared" si="8"/>
        <v>0</v>
      </c>
    </row>
    <row r="182" spans="1:6" ht="29.25" customHeight="1">
      <c r="A182" s="25">
        <v>17</v>
      </c>
      <c r="B182" s="24" t="s">
        <v>1</v>
      </c>
      <c r="C182" s="24"/>
      <c r="D182" s="23"/>
      <c r="E182" s="22"/>
      <c r="F182" s="22">
        <f t="shared" si="8"/>
        <v>0</v>
      </c>
    </row>
    <row r="183" spans="1:6" ht="15.75">
      <c r="A183" s="2"/>
      <c r="B183" s="2"/>
      <c r="C183" s="2"/>
      <c r="D183" s="2"/>
      <c r="E183" s="19"/>
      <c r="F183" s="19"/>
    </row>
    <row r="184" spans="1:6" ht="15.75">
      <c r="A184" s="2"/>
      <c r="B184" s="2"/>
      <c r="C184" s="2"/>
      <c r="D184" s="2"/>
      <c r="E184" s="1"/>
      <c r="F184" s="18"/>
    </row>
    <row r="185" spans="1:6" ht="15.75">
      <c r="A185" s="15"/>
      <c r="B185" s="2" t="s">
        <v>270</v>
      </c>
      <c r="C185" s="2"/>
      <c r="D185" s="14"/>
      <c r="E185" s="14"/>
      <c r="F185" s="14"/>
    </row>
    <row r="186" spans="1:6" ht="15.75">
      <c r="A186" s="17"/>
      <c r="B186" s="17"/>
      <c r="C186" s="17"/>
      <c r="D186" s="17"/>
      <c r="E186" s="17"/>
      <c r="F186" s="16"/>
    </row>
    <row r="187" spans="1:6" ht="15.75">
      <c r="A187" s="15"/>
      <c r="B187" s="2"/>
      <c r="C187" s="2"/>
      <c r="D187" s="14"/>
      <c r="E187" s="13"/>
      <c r="F187" s="13"/>
    </row>
    <row r="188" spans="1:6" ht="15.75">
      <c r="A188" s="12"/>
      <c r="B188" s="12"/>
      <c r="C188" s="12"/>
      <c r="D188" s="12"/>
      <c r="E188" s="12"/>
      <c r="F188" s="3"/>
    </row>
    <row r="189" spans="1:6" ht="15.75">
      <c r="A189" s="12"/>
      <c r="B189" s="12"/>
      <c r="C189" s="12"/>
      <c r="D189" s="3"/>
      <c r="E189" s="3"/>
      <c r="F189" s="3"/>
    </row>
    <row r="190" spans="1:6" ht="15.75">
      <c r="A190" s="12"/>
      <c r="B190" s="6"/>
      <c r="C190" s="6"/>
      <c r="D190" s="3"/>
      <c r="E190" s="3"/>
      <c r="F190" s="3"/>
    </row>
    <row r="191" spans="1:6" ht="15.75">
      <c r="A191" s="9"/>
      <c r="B191" s="2"/>
      <c r="C191" s="2"/>
      <c r="D191" s="7"/>
      <c r="E191" s="7"/>
      <c r="F191" s="7"/>
    </row>
    <row r="192" spans="1:6" ht="15.75">
      <c r="A192" s="9"/>
      <c r="B192" s="2"/>
      <c r="C192" s="2"/>
      <c r="D192" s="7"/>
      <c r="E192" s="7"/>
      <c r="F192" s="7"/>
    </row>
    <row r="193" spans="1:6" ht="15.75">
      <c r="A193" s="9"/>
      <c r="B193" s="2"/>
      <c r="C193" s="2"/>
      <c r="D193" s="7"/>
      <c r="E193" s="7"/>
      <c r="F193" s="7"/>
    </row>
    <row r="194" spans="1:6" ht="15.75">
      <c r="A194" s="9"/>
      <c r="B194" s="2"/>
      <c r="C194" s="2"/>
      <c r="D194" s="7"/>
      <c r="E194" s="7"/>
      <c r="F194" s="7"/>
    </row>
    <row r="195" spans="1:6" ht="15.75">
      <c r="A195" s="9"/>
      <c r="B195" s="2"/>
      <c r="C195" s="2"/>
      <c r="D195" s="7"/>
      <c r="E195" s="7"/>
      <c r="F195" s="7"/>
    </row>
    <row r="196" spans="1:6" ht="15.75">
      <c r="A196" s="9"/>
      <c r="B196" s="2"/>
      <c r="C196" s="2"/>
      <c r="D196" s="7"/>
      <c r="E196" s="7"/>
      <c r="F196" s="7"/>
    </row>
    <row r="197" spans="1:6" ht="15.75">
      <c r="A197" s="9"/>
      <c r="B197" s="2"/>
      <c r="C197" s="2"/>
      <c r="D197" s="7"/>
      <c r="E197" s="7"/>
      <c r="F197" s="7"/>
    </row>
    <row r="198" spans="1:6" ht="15.75">
      <c r="A198" s="9"/>
      <c r="B198" s="2"/>
      <c r="C198" s="2"/>
      <c r="D198" s="7"/>
      <c r="E198" s="7"/>
      <c r="F198" s="7"/>
    </row>
    <row r="199" spans="1:6" ht="15.75">
      <c r="A199" s="9"/>
      <c r="B199" s="2"/>
      <c r="C199" s="2"/>
      <c r="D199" s="7"/>
      <c r="E199" s="7"/>
      <c r="F199" s="7"/>
    </row>
    <row r="200" spans="1:6" ht="15.75">
      <c r="A200" s="12"/>
      <c r="B200" s="6"/>
      <c r="C200" s="6"/>
      <c r="D200" s="3"/>
      <c r="E200" s="3"/>
      <c r="F200" s="3"/>
    </row>
    <row r="201" spans="1:6" ht="15.75">
      <c r="A201" s="5"/>
      <c r="B201" s="6"/>
      <c r="C201" s="6"/>
      <c r="D201" s="3"/>
      <c r="E201" s="3"/>
      <c r="F201" s="3"/>
    </row>
    <row r="202" spans="1:6" ht="15.75">
      <c r="A202" s="9"/>
      <c r="B202" s="2"/>
      <c r="C202" s="2"/>
      <c r="D202" s="11"/>
      <c r="E202" s="7"/>
      <c r="F202" s="7"/>
    </row>
    <row r="203" spans="1:6" ht="15.75">
      <c r="A203" s="9"/>
      <c r="B203" s="8"/>
      <c r="C203" s="8"/>
      <c r="D203" s="11"/>
      <c r="E203" s="7"/>
      <c r="F203" s="7"/>
    </row>
    <row r="204" spans="1:6" ht="15.75">
      <c r="A204" s="9"/>
      <c r="B204" s="2"/>
      <c r="C204" s="2"/>
      <c r="D204" s="11"/>
      <c r="E204" s="7"/>
      <c r="F204" s="7"/>
    </row>
    <row r="205" spans="1:6" ht="15.75">
      <c r="A205" s="9"/>
      <c r="B205" s="8"/>
      <c r="C205" s="8"/>
      <c r="D205" s="11"/>
      <c r="E205" s="7"/>
      <c r="F205" s="7"/>
    </row>
    <row r="206" spans="1:6" ht="15.75">
      <c r="A206" s="9"/>
      <c r="B206" s="8"/>
      <c r="C206" s="8"/>
      <c r="D206" s="11"/>
      <c r="E206" s="7"/>
      <c r="F206" s="7"/>
    </row>
    <row r="207" spans="1:6" ht="15.75">
      <c r="A207" s="9"/>
      <c r="B207" s="8"/>
      <c r="C207" s="8"/>
      <c r="D207" s="11"/>
      <c r="E207" s="7"/>
      <c r="F207" s="7"/>
    </row>
    <row r="208" spans="1:6" ht="15.75">
      <c r="A208" s="9"/>
      <c r="B208" s="2"/>
      <c r="C208" s="2"/>
      <c r="D208" s="11"/>
      <c r="E208" s="7"/>
      <c r="F208" s="7"/>
    </row>
    <row r="209" spans="1:6" ht="15.75">
      <c r="A209" s="9"/>
      <c r="B209" s="8"/>
      <c r="C209" s="8"/>
      <c r="D209" s="11"/>
      <c r="E209" s="7"/>
      <c r="F209" s="7"/>
    </row>
    <row r="210" spans="1:6" ht="15.75">
      <c r="A210" s="9"/>
      <c r="B210" s="2"/>
      <c r="C210" s="2"/>
      <c r="D210" s="11"/>
      <c r="E210" s="7"/>
      <c r="F210" s="7"/>
    </row>
    <row r="211" spans="1:6" ht="15.75">
      <c r="A211" s="9"/>
      <c r="B211" s="2"/>
      <c r="C211" s="2"/>
      <c r="D211" s="11"/>
      <c r="E211" s="7"/>
      <c r="F211" s="7"/>
    </row>
    <row r="212" spans="1:6" ht="15.75">
      <c r="A212" s="5"/>
      <c r="B212" s="10"/>
      <c r="C212" s="10"/>
      <c r="D212" s="3"/>
      <c r="E212" s="3"/>
      <c r="F212" s="3"/>
    </row>
    <row r="213" spans="1:6" ht="15.75">
      <c r="A213" s="9"/>
      <c r="B213" s="2"/>
      <c r="C213" s="2"/>
      <c r="D213" s="7"/>
      <c r="E213" s="7"/>
      <c r="F213" s="7"/>
    </row>
    <row r="214" spans="1:6" ht="15.75">
      <c r="A214" s="9"/>
      <c r="B214" s="2"/>
      <c r="C214" s="2"/>
      <c r="D214" s="7"/>
      <c r="E214" s="7"/>
      <c r="F214" s="7"/>
    </row>
    <row r="215" spans="1:6" ht="15.75">
      <c r="A215" s="9"/>
      <c r="B215" s="2"/>
      <c r="C215" s="2"/>
      <c r="D215" s="7"/>
      <c r="E215" s="7"/>
      <c r="F215" s="7"/>
    </row>
    <row r="216" spans="1:6" ht="15.75">
      <c r="A216" s="9"/>
      <c r="B216" s="8"/>
      <c r="C216" s="8"/>
      <c r="D216" s="7"/>
      <c r="E216" s="7"/>
      <c r="F216" s="7"/>
    </row>
    <row r="217" spans="1:6" ht="15.75">
      <c r="A217" s="9"/>
      <c r="B217" s="8"/>
      <c r="C217" s="8"/>
      <c r="D217" s="7"/>
      <c r="E217" s="7"/>
      <c r="F217" s="7"/>
    </row>
    <row r="218" spans="1:6" ht="15.75">
      <c r="A218" s="9"/>
      <c r="B218" s="2"/>
      <c r="C218" s="2"/>
      <c r="D218" s="7"/>
      <c r="E218" s="7"/>
      <c r="F218" s="7"/>
    </row>
    <row r="219" spans="1:6" ht="15.75">
      <c r="A219" s="9"/>
      <c r="B219" s="2"/>
      <c r="C219" s="2"/>
      <c r="D219" s="7"/>
      <c r="E219" s="7"/>
      <c r="F219" s="7"/>
    </row>
    <row r="220" spans="1:6" ht="15.75">
      <c r="A220" s="9"/>
      <c r="B220" s="2"/>
      <c r="C220" s="2"/>
      <c r="D220" s="7"/>
      <c r="E220" s="7"/>
      <c r="F220" s="7"/>
    </row>
    <row r="221" spans="1:6" ht="15.75">
      <c r="A221" s="9"/>
      <c r="B221" s="2"/>
      <c r="C221" s="2"/>
      <c r="D221" s="7"/>
      <c r="E221" s="7"/>
      <c r="F221" s="7"/>
    </row>
    <row r="222" spans="1:6" ht="15.75">
      <c r="A222" s="9"/>
      <c r="B222" s="2"/>
      <c r="C222" s="2"/>
      <c r="D222" s="7"/>
      <c r="E222" s="7"/>
      <c r="F222" s="7"/>
    </row>
    <row r="223" spans="1:6" ht="15.75">
      <c r="A223" s="9"/>
      <c r="B223" s="2"/>
      <c r="C223" s="2"/>
      <c r="D223" s="7"/>
      <c r="E223" s="7"/>
      <c r="F223" s="7"/>
    </row>
    <row r="224" spans="1:6" ht="15.75">
      <c r="A224" s="9"/>
      <c r="B224" s="2"/>
      <c r="C224" s="2"/>
      <c r="D224" s="7"/>
      <c r="E224" s="7"/>
      <c r="F224" s="7"/>
    </row>
    <row r="225" spans="1:6" ht="15.75">
      <c r="A225" s="9"/>
      <c r="B225" s="8"/>
      <c r="C225" s="8"/>
      <c r="D225" s="7"/>
      <c r="E225" s="7"/>
      <c r="F225" s="7"/>
    </row>
    <row r="226" spans="1:6" ht="15.75">
      <c r="A226" s="9"/>
      <c r="B226" s="2"/>
      <c r="C226" s="2"/>
      <c r="D226" s="7"/>
      <c r="E226" s="7"/>
      <c r="F226" s="7"/>
    </row>
    <row r="227" spans="1:6" ht="15.75">
      <c r="A227" s="9"/>
      <c r="B227" s="8"/>
      <c r="C227" s="8"/>
      <c r="D227" s="7"/>
      <c r="E227" s="7"/>
      <c r="F227" s="7"/>
    </row>
    <row r="228" spans="1:6" ht="15.75">
      <c r="A228" s="9"/>
      <c r="B228" s="2"/>
      <c r="C228" s="2"/>
      <c r="D228" s="7"/>
      <c r="E228" s="7"/>
      <c r="F228" s="7"/>
    </row>
    <row r="229" spans="1:6" ht="15.75">
      <c r="A229" s="9"/>
      <c r="B229" s="2"/>
      <c r="C229" s="2"/>
      <c r="D229" s="7"/>
      <c r="E229" s="7"/>
      <c r="F229" s="7"/>
    </row>
    <row r="230" spans="1:6" ht="15.75">
      <c r="A230" s="9"/>
      <c r="B230" s="2"/>
      <c r="C230" s="2"/>
      <c r="D230" s="7"/>
      <c r="E230" s="7"/>
      <c r="F230" s="7"/>
    </row>
    <row r="231" spans="1:6" ht="15.75">
      <c r="A231" s="9"/>
      <c r="B231" s="2"/>
      <c r="C231" s="2"/>
      <c r="D231" s="7"/>
      <c r="E231" s="7"/>
      <c r="F231" s="7"/>
    </row>
    <row r="232" spans="1:6" ht="15.75">
      <c r="A232" s="9"/>
      <c r="B232" s="2"/>
      <c r="C232" s="2"/>
      <c r="D232" s="7"/>
      <c r="E232" s="7"/>
      <c r="F232" s="7"/>
    </row>
    <row r="233" spans="1:6" ht="15.75">
      <c r="A233" s="9"/>
      <c r="B233" s="2"/>
      <c r="C233" s="2"/>
      <c r="D233" s="7"/>
      <c r="E233" s="7"/>
      <c r="F233" s="7"/>
    </row>
    <row r="234" spans="1:6" ht="15.75">
      <c r="A234" s="9"/>
      <c r="B234" s="2"/>
      <c r="C234" s="2"/>
      <c r="D234" s="7"/>
      <c r="E234" s="7"/>
      <c r="F234" s="7"/>
    </row>
    <row r="235" spans="1:6" ht="15.75">
      <c r="A235" s="9"/>
      <c r="B235" s="2"/>
      <c r="C235" s="2"/>
      <c r="D235" s="7"/>
      <c r="E235" s="7"/>
      <c r="F235" s="7"/>
    </row>
    <row r="236" spans="1:6" ht="15.75">
      <c r="A236" s="9"/>
      <c r="B236" s="2"/>
      <c r="C236" s="2"/>
      <c r="D236" s="7"/>
      <c r="E236" s="7"/>
      <c r="F236" s="7"/>
    </row>
    <row r="237" spans="1:6" ht="15.75">
      <c r="A237" s="9"/>
      <c r="B237" s="2"/>
      <c r="C237" s="2"/>
      <c r="D237" s="7"/>
      <c r="E237" s="7"/>
      <c r="F237" s="7"/>
    </row>
    <row r="238" spans="1:6" ht="15.75">
      <c r="A238" s="9"/>
      <c r="B238" s="2"/>
      <c r="C238" s="2"/>
      <c r="D238" s="7"/>
      <c r="E238" s="7"/>
      <c r="F238" s="7"/>
    </row>
    <row r="239" spans="1:6" ht="15.75">
      <c r="A239" s="9"/>
      <c r="B239" s="2"/>
      <c r="C239" s="2"/>
      <c r="D239" s="7"/>
      <c r="E239" s="7"/>
      <c r="F239" s="7"/>
    </row>
    <row r="240" spans="1:6" ht="15.75">
      <c r="A240" s="9"/>
      <c r="B240" s="2"/>
      <c r="C240" s="2"/>
      <c r="D240" s="7"/>
      <c r="E240" s="7"/>
      <c r="F240" s="7"/>
    </row>
    <row r="241" spans="1:6" ht="15.75">
      <c r="A241" s="9"/>
      <c r="B241" s="2"/>
      <c r="C241" s="2"/>
      <c r="D241" s="7"/>
      <c r="E241" s="7"/>
      <c r="F241" s="7"/>
    </row>
    <row r="242" spans="1:6" ht="15.75">
      <c r="A242" s="9"/>
      <c r="B242" s="2"/>
      <c r="C242" s="2"/>
      <c r="D242" s="7"/>
      <c r="E242" s="7"/>
      <c r="F242" s="7"/>
    </row>
    <row r="243" spans="1:6" ht="15.75">
      <c r="A243" s="9"/>
      <c r="B243" s="2"/>
      <c r="C243" s="2"/>
      <c r="D243" s="7"/>
      <c r="E243" s="7"/>
      <c r="F243" s="7"/>
    </row>
    <row r="244" spans="1:6" ht="15.75">
      <c r="A244" s="9"/>
      <c r="B244" s="2"/>
      <c r="C244" s="2"/>
      <c r="D244" s="7"/>
      <c r="E244" s="7"/>
      <c r="F244" s="7"/>
    </row>
    <row r="245" spans="1:6" ht="15.75">
      <c r="A245" s="9"/>
      <c r="B245" s="2"/>
      <c r="C245" s="2"/>
      <c r="D245" s="7"/>
      <c r="E245" s="7"/>
      <c r="F245" s="7"/>
    </row>
    <row r="246" spans="1:6" ht="15.75">
      <c r="A246" s="9"/>
      <c r="B246" s="8"/>
      <c r="C246" s="8"/>
      <c r="D246" s="7"/>
      <c r="E246" s="7"/>
      <c r="F246" s="7"/>
    </row>
    <row r="247" spans="1:6" ht="15.75">
      <c r="A247" s="9"/>
      <c r="B247" s="8"/>
      <c r="C247" s="8"/>
      <c r="D247" s="7"/>
      <c r="E247" s="7"/>
      <c r="F247" s="7"/>
    </row>
    <row r="248" spans="1:6" ht="15.75">
      <c r="A248" s="9"/>
      <c r="B248" s="8"/>
      <c r="C248" s="8"/>
      <c r="D248" s="7"/>
      <c r="E248" s="7"/>
      <c r="F248" s="7"/>
    </row>
    <row r="249" spans="1:6" ht="15.75">
      <c r="A249" s="9"/>
      <c r="B249" s="8"/>
      <c r="C249" s="8"/>
      <c r="D249" s="7"/>
      <c r="E249" s="7"/>
      <c r="F249" s="7"/>
    </row>
    <row r="250" spans="1:6" ht="15.75">
      <c r="A250" s="9"/>
      <c r="B250" s="8"/>
      <c r="C250" s="8"/>
      <c r="D250" s="7"/>
      <c r="E250" s="7"/>
      <c r="F250" s="7"/>
    </row>
    <row r="251" spans="1:6" ht="15.75">
      <c r="A251" s="9"/>
      <c r="B251" s="8"/>
      <c r="C251" s="8"/>
      <c r="D251" s="7"/>
      <c r="E251" s="7"/>
      <c r="F251" s="7"/>
    </row>
    <row r="252" spans="1:6" ht="15.75">
      <c r="A252" s="9"/>
      <c r="B252" s="8"/>
      <c r="C252" s="8"/>
      <c r="D252" s="7"/>
      <c r="E252" s="7"/>
      <c r="F252" s="7"/>
    </row>
    <row r="253" spans="1:6" ht="15.75">
      <c r="A253" s="9"/>
      <c r="B253" s="8"/>
      <c r="C253" s="8"/>
      <c r="D253" s="7"/>
      <c r="E253" s="7"/>
      <c r="F253" s="7"/>
    </row>
    <row r="254" spans="1:6" ht="15.75">
      <c r="A254" s="5"/>
      <c r="B254" s="6"/>
      <c r="C254" s="6"/>
      <c r="D254" s="3"/>
      <c r="E254" s="3"/>
      <c r="F254" s="3"/>
    </row>
    <row r="255" spans="1:6" ht="15.75">
      <c r="A255" s="5"/>
      <c r="B255" s="4"/>
      <c r="C255" s="4"/>
      <c r="D255" s="3"/>
      <c r="E255" s="3"/>
      <c r="F255" s="3"/>
    </row>
    <row r="256" spans="1:6" ht="15.75">
      <c r="A256" s="2"/>
      <c r="B256" s="2"/>
      <c r="C256" s="2"/>
      <c r="D256" s="2"/>
      <c r="E256" s="1"/>
      <c r="F256" s="1"/>
    </row>
    <row r="257" spans="1:6" ht="15.75">
      <c r="A257" s="2"/>
      <c r="B257" s="2"/>
      <c r="C257" s="2"/>
      <c r="D257" s="2"/>
      <c r="E257" s="1"/>
      <c r="F257" s="1"/>
    </row>
    <row r="258" spans="1:6" ht="15.75">
      <c r="A258" s="2"/>
      <c r="B258" s="2"/>
      <c r="C258" s="2"/>
      <c r="D258" s="2"/>
      <c r="E258" s="1"/>
      <c r="F258" s="1"/>
    </row>
    <row r="259" spans="1:6" ht="15.75">
      <c r="A259" s="2"/>
      <c r="B259" s="2"/>
      <c r="C259" s="2"/>
      <c r="D259" s="2"/>
      <c r="E259" s="1"/>
      <c r="F259" s="1"/>
    </row>
    <row r="260" spans="1:6" ht="15.75">
      <c r="A260" s="2"/>
      <c r="B260" s="2"/>
      <c r="C260" s="2"/>
      <c r="D260" s="2"/>
      <c r="E260" s="1"/>
      <c r="F260" s="1"/>
    </row>
    <row r="261" spans="1:6" ht="15.75">
      <c r="A261" s="2"/>
      <c r="B261" s="2"/>
      <c r="C261" s="2"/>
      <c r="D261" s="2"/>
      <c r="E261" s="1"/>
      <c r="F261" s="1"/>
    </row>
    <row r="262" spans="1:6" ht="15.75">
      <c r="A262" s="2"/>
      <c r="B262" s="2"/>
      <c r="C262" s="2"/>
      <c r="D262" s="2"/>
      <c r="E262" s="1"/>
      <c r="F262" s="1"/>
    </row>
    <row r="263" spans="1:6" ht="15.75">
      <c r="A263" s="2"/>
      <c r="B263" s="2"/>
      <c r="C263" s="2"/>
      <c r="D263" s="2"/>
      <c r="E263" s="1"/>
      <c r="F263" s="1"/>
    </row>
    <row r="264" spans="1:6" ht="15.75">
      <c r="A264" s="2"/>
      <c r="B264" s="2"/>
      <c r="C264" s="2"/>
      <c r="D264" s="2"/>
      <c r="E264" s="1"/>
      <c r="F264" s="1"/>
    </row>
    <row r="265" spans="1:6" ht="15.75">
      <c r="A265" s="2"/>
      <c r="B265" s="2"/>
      <c r="C265" s="2"/>
      <c r="D265" s="2"/>
      <c r="E265" s="1"/>
      <c r="F265" s="1"/>
    </row>
    <row r="266" spans="1:6" ht="15.75">
      <c r="A266" s="2"/>
      <c r="B266" s="2"/>
      <c r="C266" s="2"/>
      <c r="D266" s="2"/>
      <c r="E266" s="1"/>
      <c r="F266" s="1"/>
    </row>
    <row r="267" spans="1:6" ht="15.75">
      <c r="A267" s="2"/>
      <c r="B267" s="2"/>
      <c r="C267" s="2"/>
      <c r="D267" s="2"/>
      <c r="E267" s="1"/>
      <c r="F267" s="1"/>
    </row>
    <row r="268" spans="1:6" ht="15.75">
      <c r="A268" s="2"/>
      <c r="B268" s="2"/>
      <c r="C268" s="2"/>
      <c r="D268" s="2"/>
      <c r="E268" s="1"/>
      <c r="F268" s="1"/>
    </row>
    <row r="269" spans="1:6" ht="15.75">
      <c r="A269" s="2"/>
      <c r="B269" s="2"/>
      <c r="C269" s="2"/>
      <c r="D269" s="2"/>
      <c r="E269" s="1"/>
      <c r="F269" s="1"/>
    </row>
    <row r="270" spans="1:6" ht="15.75">
      <c r="A270" s="2"/>
      <c r="B270" s="2"/>
      <c r="C270" s="2"/>
      <c r="D270" s="2"/>
      <c r="E270" s="1"/>
      <c r="F270" s="1"/>
    </row>
    <row r="271" spans="1:6" ht="15.75">
      <c r="A271" s="2"/>
      <c r="B271" s="2"/>
      <c r="C271" s="2"/>
      <c r="D271" s="2"/>
      <c r="E271" s="1"/>
      <c r="F271" s="1"/>
    </row>
    <row r="272" spans="1:6" ht="15.75">
      <c r="A272" s="2"/>
      <c r="B272" s="2"/>
      <c r="C272" s="2"/>
      <c r="D272" s="2"/>
      <c r="E272" s="1"/>
      <c r="F272" s="1"/>
    </row>
    <row r="273" spans="1:6" ht="15.75">
      <c r="A273" s="2"/>
      <c r="B273" s="2"/>
      <c r="C273" s="2"/>
      <c r="D273" s="2"/>
      <c r="E273" s="1"/>
      <c r="F273" s="1"/>
    </row>
    <row r="274" spans="1:6" ht="15.75">
      <c r="A274" s="2"/>
      <c r="B274" s="2"/>
      <c r="C274" s="2"/>
      <c r="D274" s="2"/>
      <c r="E274" s="1"/>
      <c r="F274" s="1"/>
    </row>
    <row r="275" spans="1:6" ht="15.75">
      <c r="A275" s="2"/>
      <c r="B275" s="2"/>
      <c r="C275" s="2"/>
      <c r="D275" s="2"/>
      <c r="E275" s="1"/>
      <c r="F275" s="1"/>
    </row>
    <row r="276" spans="1:6" ht="15.75">
      <c r="A276" s="2"/>
      <c r="B276" s="2"/>
      <c r="C276" s="2"/>
      <c r="D276" s="2"/>
      <c r="E276" s="1"/>
      <c r="F276" s="1"/>
    </row>
    <row r="277" spans="1:6" ht="15.75">
      <c r="A277" s="2"/>
      <c r="B277" s="2"/>
      <c r="C277" s="2"/>
      <c r="D277" s="2"/>
      <c r="E277" s="1"/>
      <c r="F277" s="1"/>
    </row>
    <row r="278" spans="1:6" ht="15.75">
      <c r="A278" s="2"/>
      <c r="B278" s="2"/>
      <c r="C278" s="2"/>
      <c r="D278" s="2"/>
      <c r="E278" s="1"/>
      <c r="F278" s="1"/>
    </row>
  </sheetData>
  <mergeCells count="11">
    <mergeCell ref="A167:F167"/>
    <mergeCell ref="C3:C5"/>
    <mergeCell ref="A6:F6"/>
    <mergeCell ref="A46:F46"/>
    <mergeCell ref="A1:F1"/>
    <mergeCell ref="A3:A5"/>
    <mergeCell ref="B3:B5"/>
    <mergeCell ref="D3:F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2020 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2021-03-12T10:49:10Z</dcterms:modified>
</cp:coreProperties>
</file>